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0730" windowHeight="11160" tabRatio="824"/>
  </bookViews>
  <sheets>
    <sheet name="ORÇAMENTO" sheetId="4" r:id="rId1"/>
  </sheets>
  <definedNames>
    <definedName name="_xlnm._FilterDatabase" localSheetId="0" hidden="1">ORÇAMENTO!#REF!</definedName>
    <definedName name="_xlnm.Print_Area" localSheetId="0">ORÇAMENTO!$A$1:$I$53</definedName>
    <definedName name="_xlnm.Print_Titles" localSheetId="0">ORÇAMENTO!$1:$7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4"/>
  <c r="I39"/>
  <c r="I40"/>
  <c r="I38"/>
  <c r="I35"/>
  <c r="I36"/>
  <c r="I37"/>
  <c r="I34"/>
  <c r="I33"/>
  <c r="I32"/>
  <c r="I29"/>
  <c r="I30"/>
  <c r="I31"/>
  <c r="I28"/>
  <c r="I23"/>
  <c r="I24"/>
  <c r="I25"/>
  <c r="I26"/>
  <c r="I27"/>
  <c r="I22"/>
  <c r="I19"/>
  <c r="I20"/>
  <c r="I21"/>
  <c r="I18"/>
  <c r="I17"/>
  <c r="I16"/>
  <c r="I9"/>
  <c r="I10"/>
  <c r="I11"/>
  <c r="I12"/>
  <c r="I13"/>
  <c r="I14"/>
  <c r="I15"/>
  <c r="I8"/>
</calcChain>
</file>

<file path=xl/sharedStrings.xml><?xml version="1.0" encoding="utf-8"?>
<sst xmlns="http://schemas.openxmlformats.org/spreadsheetml/2006/main" count="164" uniqueCount="124">
  <si>
    <t>Limpeza de superfície com hidrojateamento</t>
  </si>
  <si>
    <t>Tinta acrílica em massa, inclusive preparo</t>
  </si>
  <si>
    <t>Serviços Preliminares</t>
  </si>
  <si>
    <t>Banco contínuo em concreto vazado</t>
  </si>
  <si>
    <t>Lastro de pedra britada</t>
  </si>
  <si>
    <t>Argamassa de regularização e/ou proteção</t>
  </si>
  <si>
    <t>Lastro de concreto impermeabilizado</t>
  </si>
  <si>
    <t>Chapisco</t>
  </si>
  <si>
    <t>Emboço comum</t>
  </si>
  <si>
    <t>Reboco</t>
  </si>
  <si>
    <t>Aterro manual apiloado de área interna com maço de 30 kg</t>
  </si>
  <si>
    <t>m²</t>
  </si>
  <si>
    <t>m</t>
  </si>
  <si>
    <t>m³</t>
  </si>
  <si>
    <t>Demolição manual de forro qualquer, inclusive sistema de fixação/tarugamento</t>
  </si>
  <si>
    <t>Forro em lâmina de PVC</t>
  </si>
  <si>
    <t>Montagem e desmontagem de andaime torre metálica com altura até 10 m</t>
  </si>
  <si>
    <t>Placa de identificação para obra</t>
  </si>
  <si>
    <t>Demolição manual de concreto simples</t>
  </si>
  <si>
    <t>Demolição manual de concreto armado</t>
  </si>
  <si>
    <t>Apicoamento manual de piso, parede ou teto</t>
  </si>
  <si>
    <t>Retirada de guarda-corpo ou gradil em geral</t>
  </si>
  <si>
    <t>Fornecimento e montagem de estrutura em aço ASTM-A36, sem pintura</t>
  </si>
  <si>
    <t>kg</t>
  </si>
  <si>
    <t>1.1</t>
  </si>
  <si>
    <t>2.1</t>
  </si>
  <si>
    <t>3.1</t>
  </si>
  <si>
    <t>3.2</t>
  </si>
  <si>
    <t>3.3</t>
  </si>
  <si>
    <t>02.05.060</t>
  </si>
  <si>
    <t>02.08.020</t>
  </si>
  <si>
    <t>03.01.020</t>
  </si>
  <si>
    <t>03.01.040</t>
  </si>
  <si>
    <t>03.03.020</t>
  </si>
  <si>
    <t>03.08.040</t>
  </si>
  <si>
    <t>04.09.100</t>
  </si>
  <si>
    <t>05.07.050</t>
  </si>
  <si>
    <t>06.12.020</t>
  </si>
  <si>
    <t>11.18.040</t>
  </si>
  <si>
    <t>15.03.030</t>
  </si>
  <si>
    <t>17.01.020</t>
  </si>
  <si>
    <t>17.01.040</t>
  </si>
  <si>
    <t>17.02.020</t>
  </si>
  <si>
    <t>17.02.120</t>
  </si>
  <si>
    <t>17.02.220</t>
  </si>
  <si>
    <t>22.03.070</t>
  </si>
  <si>
    <t>33.10.050</t>
  </si>
  <si>
    <t>35.04.020</t>
  </si>
  <si>
    <t>55.01.140</t>
  </si>
  <si>
    <t>4.1</t>
  </si>
  <si>
    <t>4.2</t>
  </si>
  <si>
    <t>6.0</t>
  </si>
  <si>
    <t>7.0</t>
  </si>
  <si>
    <t>5.0</t>
  </si>
  <si>
    <t>4.0</t>
  </si>
  <si>
    <t>Revestimentos de Paredes</t>
  </si>
  <si>
    <t>3.0</t>
  </si>
  <si>
    <t>2.0</t>
  </si>
  <si>
    <t>1.0</t>
  </si>
  <si>
    <t>1.2</t>
  </si>
  <si>
    <t>Revestimentos de Pisos</t>
  </si>
  <si>
    <t>Revpiso</t>
  </si>
  <si>
    <t>Revpar</t>
  </si>
  <si>
    <t>Fonte</t>
  </si>
  <si>
    <t>Roberto Francelino da Silva</t>
  </si>
  <si>
    <t>14.10.111</t>
  </si>
  <si>
    <t>Alvenaria de bloco de concreto de vedação de 14 x 19 x 39 cm - classe C</t>
  </si>
  <si>
    <t>1.3</t>
  </si>
  <si>
    <t>1.4</t>
  </si>
  <si>
    <t>5.1</t>
  </si>
  <si>
    <t>5.2</t>
  </si>
  <si>
    <t>5.3</t>
  </si>
  <si>
    <t>6.1</t>
  </si>
  <si>
    <t>7.1</t>
  </si>
  <si>
    <t>7.2</t>
  </si>
  <si>
    <t>7.3</t>
  </si>
  <si>
    <t>1.5</t>
  </si>
  <si>
    <t>1.6</t>
  </si>
  <si>
    <t>4.3</t>
  </si>
  <si>
    <t>1.7</t>
  </si>
  <si>
    <t>Alv</t>
  </si>
  <si>
    <t>Pintura</t>
  </si>
  <si>
    <t>Pint.</t>
  </si>
  <si>
    <t>Serviços Complementares</t>
  </si>
  <si>
    <t>Compl.</t>
  </si>
  <si>
    <t>Pre</t>
  </si>
  <si>
    <t>4.4</t>
  </si>
  <si>
    <t>4.5</t>
  </si>
  <si>
    <t>Secretário Municipal de Planej. Urbano e Obras</t>
  </si>
  <si>
    <t>Remoção de entulho de obra com caçamba metálica - material volumoso e misturado por alvenaria, terra, madeira, papel, plástico e metal</t>
  </si>
  <si>
    <t>CPOS-177</t>
  </si>
  <si>
    <t>Total Geral dos Serviços Com B.D.I.......................................................................................................................................................................................</t>
  </si>
  <si>
    <t>Total Geral dos Serviços Sem B.D.I.......................................................................................................................................................................................</t>
  </si>
  <si>
    <t>Arquiteta Emelly Lima Lobo</t>
  </si>
  <si>
    <t xml:space="preserve">Alvenaria </t>
  </si>
  <si>
    <t>13.02.099</t>
  </si>
  <si>
    <t>Cobertura</t>
  </si>
  <si>
    <t>Cobert.</t>
  </si>
  <si>
    <t>07.03.099</t>
  </si>
  <si>
    <t>mv</t>
  </si>
  <si>
    <t>FDE-OUT/19</t>
  </si>
  <si>
    <t>Serviços de Revestimento de Pisos</t>
  </si>
  <si>
    <t>B.D.I. Para Construção De Edifícios (24,00%)..................................................................................................................................................................................................................</t>
  </si>
  <si>
    <t>Registro, 10 de dezembro de 2019.</t>
  </si>
  <si>
    <t>Valor  Da Obra:</t>
  </si>
  <si>
    <t>Prazo da Obra:</t>
  </si>
  <si>
    <t>Data de Edição:</t>
  </si>
  <si>
    <t>ITEM</t>
  </si>
  <si>
    <t>FONTE</t>
  </si>
  <si>
    <t>CÓDIGO</t>
  </si>
  <si>
    <t>DESCRIÇÃO DOS SERVIÇOS</t>
  </si>
  <si>
    <t>UN.</t>
  </si>
  <si>
    <t>QUANT.</t>
  </si>
  <si>
    <t>UNIT. (R$)</t>
  </si>
  <si>
    <t>TOTAL (R$)</t>
  </si>
  <si>
    <t>PORC. (%)</t>
  </si>
  <si>
    <r>
      <t xml:space="preserve">Obra: </t>
    </r>
    <r>
      <rPr>
        <sz val="13"/>
        <color rgb="FF000000"/>
        <rFont val="Arial"/>
        <family val="2"/>
      </rPr>
      <t>Reforma e Revitalização do Terminal Rodoviário (FASE 2).</t>
    </r>
  </si>
  <si>
    <r>
      <rPr>
        <b/>
        <sz val="13"/>
        <color rgb="FF000000"/>
        <rFont val="Arial"/>
        <family val="2"/>
      </rPr>
      <t>Local:</t>
    </r>
    <r>
      <rPr>
        <sz val="13"/>
        <color rgb="FF000000"/>
        <rFont val="Arial"/>
        <family val="2"/>
      </rPr>
      <t xml:space="preserve">  Avenida Presidente Castelo Branco - Marginal Sul, esquina com a Rua Meraldo Previdi,823, Centro- Município de Registro/SP.</t>
    </r>
  </si>
  <si>
    <r>
      <t xml:space="preserve">Referência 01: </t>
    </r>
    <r>
      <rPr>
        <sz val="13"/>
        <color rgb="FF000000"/>
        <rFont val="Arial"/>
        <family val="2"/>
      </rPr>
      <t>Base CPOS: Boletim Referencial de Custos Desonerada. - Tabela de Serviços - Versão 177 - Vigência: a partir de  01/11/19.</t>
    </r>
  </si>
  <si>
    <r>
      <t>Referência 02:</t>
    </r>
    <r>
      <rPr>
        <sz val="13"/>
        <color rgb="FF000000"/>
        <rFont val="Arial"/>
        <family val="2"/>
      </rPr>
      <t xml:space="preserve"> Base F.D.E.: Data Base 10/2019 - Leis Sociais 122,00%.</t>
    </r>
  </si>
  <si>
    <t>03 Meses</t>
  </si>
  <si>
    <t>Responsável Técnico/RRT: 0000008989123</t>
  </si>
  <si>
    <t>Planilha Orçamentária - Reforma</t>
  </si>
  <si>
    <r>
      <t xml:space="preserve">B.D.I. Adotado: </t>
    </r>
    <r>
      <rPr>
        <sz val="13"/>
        <rFont val="Arial"/>
        <family val="2"/>
      </rPr>
      <t>24,00%</t>
    </r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</si>
</sst>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%"/>
    <numFmt numFmtId="168" formatCode="_([$€]* #,##0.00_);_([$€]* \(#,##0.00\);_([$€]* &quot;-&quot;??_);_(@_)"/>
    <numFmt numFmtId="171" formatCode="00\.00\.00"/>
  </numFmts>
  <fonts count="50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sz val="10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Calibri"/>
      <family val="2"/>
      <scheme val="minor"/>
    </font>
    <font>
      <sz val="8"/>
      <color indexed="10"/>
      <name val="Tahoma"/>
      <family val="2"/>
    </font>
    <font>
      <sz val="12"/>
      <color rgb="FFFF0000"/>
      <name val="Arial"/>
      <family val="2"/>
    </font>
    <font>
      <b/>
      <u/>
      <sz val="12"/>
      <color theme="1"/>
      <name val="Arial"/>
      <family val="2"/>
    </font>
    <font>
      <sz val="10"/>
      <name val="Arial Narrow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0"/>
      <name val="Arial"/>
    </font>
    <font>
      <b/>
      <sz val="14"/>
      <name val="Arial"/>
      <family val="2"/>
    </font>
    <font>
      <b/>
      <sz val="13"/>
      <color indexed="8"/>
      <name val="Arial"/>
      <family val="2"/>
    </font>
    <font>
      <sz val="13"/>
      <color rgb="FF000000"/>
      <name val="Arial"/>
      <family val="2"/>
    </font>
    <font>
      <b/>
      <sz val="13"/>
      <name val="Arial"/>
      <family val="2"/>
    </font>
    <font>
      <b/>
      <sz val="13"/>
      <color rgb="FF000000"/>
      <name val="Arial"/>
      <family val="2"/>
    </font>
    <font>
      <sz val="13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4" borderId="0" applyNumberFormat="0" applyBorder="0" applyAlignment="0" applyProtection="0"/>
    <xf numFmtId="0" fontId="14" fillId="16" borderId="1" applyNumberFormat="0" applyAlignment="0" applyProtection="0"/>
    <xf numFmtId="0" fontId="15" fillId="17" borderId="2" applyNumberFormat="0" applyAlignment="0" applyProtection="0"/>
    <xf numFmtId="0" fontId="16" fillId="0" borderId="3" applyNumberFormat="0" applyFill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1" borderId="0" applyNumberFormat="0" applyBorder="0" applyAlignment="0" applyProtection="0"/>
    <xf numFmtId="0" fontId="17" fillId="7" borderId="1" applyNumberFormat="0" applyAlignment="0" applyProtection="0"/>
    <xf numFmtId="0" fontId="18" fillId="3" borderId="0" applyNumberFormat="0" applyBorder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Protection="0">
      <alignment vertical="center"/>
    </xf>
    <xf numFmtId="0" fontId="6" fillId="0" borderId="0" applyNumberFormat="0" applyFill="0" applyBorder="0" applyProtection="0">
      <alignment vertical="center"/>
    </xf>
    <xf numFmtId="0" fontId="6" fillId="0" borderId="0" applyNumberFormat="0" applyFill="0" applyBorder="0" applyProtection="0">
      <alignment vertical="center"/>
    </xf>
    <xf numFmtId="0" fontId="19" fillId="22" borderId="0" applyNumberFormat="0" applyBorder="0" applyAlignment="0" applyProtection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1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30" fillId="0" borderId="0">
      <alignment vertical="top"/>
    </xf>
    <xf numFmtId="0" fontId="9" fillId="23" borderId="4" applyNumberFormat="0" applyFont="0" applyAlignment="0" applyProtection="0"/>
    <xf numFmtId="0" fontId="20" fillId="16" borderId="5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7" fillId="0" borderId="9" applyNumberFormat="0" applyFill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>
      <alignment vertical="top"/>
    </xf>
    <xf numFmtId="165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0" fontId="1" fillId="0" borderId="0"/>
    <xf numFmtId="0" fontId="36" fillId="0" borderId="0"/>
    <xf numFmtId="0" fontId="37" fillId="0" borderId="0" applyNumberFormat="0" applyFill="0" applyBorder="0" applyAlignment="0" applyProtection="0"/>
    <xf numFmtId="0" fontId="1" fillId="0" borderId="0"/>
    <xf numFmtId="44" fontId="11" fillId="0" borderId="0" applyFont="0" applyFill="0" applyBorder="0" applyAlignment="0" applyProtection="0"/>
    <xf numFmtId="168" fontId="40" fillId="0" borderId="0" applyFont="0" applyFill="0" applyBorder="0" applyAlignment="0" applyProtection="0"/>
    <xf numFmtId="0" fontId="40" fillId="0" borderId="0"/>
    <xf numFmtId="0" fontId="8" fillId="0" borderId="0"/>
    <xf numFmtId="9" fontId="43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40" applyFont="1"/>
    <xf numFmtId="49" fontId="5" fillId="0" borderId="0" xfId="40" applyNumberFormat="1" applyFont="1" applyAlignment="1">
      <alignment horizontal="center"/>
    </xf>
    <xf numFmtId="0" fontId="29" fillId="24" borderId="0" xfId="40" applyFont="1" applyFill="1"/>
    <xf numFmtId="0" fontId="5" fillId="0" borderId="0" xfId="40" applyFont="1" applyAlignment="1">
      <alignment horizontal="center"/>
    </xf>
    <xf numFmtId="0" fontId="5" fillId="0" borderId="0" xfId="40" applyFont="1" applyAlignment="1">
      <alignment horizontal="left" wrapText="1"/>
    </xf>
    <xf numFmtId="4" fontId="5" fillId="0" borderId="0" xfId="40" applyNumberFormat="1" applyFont="1"/>
    <xf numFmtId="4" fontId="5" fillId="0" borderId="0" xfId="57" applyNumberFormat="1" applyFont="1" applyAlignment="1">
      <alignment vertical="center"/>
    </xf>
    <xf numFmtId="0" fontId="34" fillId="25" borderId="0" xfId="40" applyFont="1" applyFill="1" applyBorder="1" applyAlignment="1">
      <alignment horizontal="left" vertical="center"/>
    </xf>
    <xf numFmtId="164" fontId="34" fillId="25" borderId="0" xfId="31" applyFont="1" applyFill="1" applyBorder="1" applyAlignment="1">
      <alignment horizontal="center" vertical="center"/>
    </xf>
    <xf numFmtId="0" fontId="29" fillId="24" borderId="0" xfId="40" applyFont="1" applyFill="1" applyAlignment="1">
      <alignment wrapText="1"/>
    </xf>
    <xf numFmtId="0" fontId="29" fillId="0" borderId="0" xfId="40" applyFont="1"/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top"/>
    </xf>
    <xf numFmtId="49" fontId="29" fillId="0" borderId="0" xfId="40" applyNumberFormat="1" applyFont="1" applyAlignment="1">
      <alignment horizontal="center"/>
    </xf>
    <xf numFmtId="0" fontId="29" fillId="0" borderId="0" xfId="40" applyFont="1" applyAlignment="1">
      <alignment horizontal="left" wrapText="1"/>
    </xf>
    <xf numFmtId="0" fontId="33" fillId="0" borderId="0" xfId="0" applyFont="1" applyAlignment="1">
      <alignment vertical="top"/>
    </xf>
    <xf numFmtId="0" fontId="35" fillId="0" borderId="0" xfId="0" applyFont="1" applyAlignment="1">
      <alignment vertical="center"/>
    </xf>
    <xf numFmtId="49" fontId="38" fillId="0" borderId="0" xfId="40" applyNumberFormat="1" applyFont="1" applyAlignment="1">
      <alignment horizontal="center"/>
    </xf>
    <xf numFmtId="0" fontId="38" fillId="0" borderId="0" xfId="40" applyFont="1" applyAlignment="1">
      <alignment horizontal="left" wrapText="1"/>
    </xf>
    <xf numFmtId="0" fontId="33" fillId="25" borderId="14" xfId="40" applyFont="1" applyFill="1" applyBorder="1" applyAlignment="1">
      <alignment horizontal="center" vertical="center"/>
    </xf>
    <xf numFmtId="0" fontId="33" fillId="25" borderId="14" xfId="0" applyFont="1" applyFill="1" applyBorder="1" applyAlignment="1">
      <alignment horizontal="justify" vertical="distributed"/>
    </xf>
    <xf numFmtId="165" fontId="33" fillId="25" borderId="14" xfId="57" applyFont="1" applyFill="1" applyBorder="1" applyAlignment="1">
      <alignment horizontal="center" vertical="center" wrapText="1"/>
    </xf>
    <xf numFmtId="2" fontId="33" fillId="25" borderId="14" xfId="0" applyNumberFormat="1" applyFont="1" applyFill="1" applyBorder="1" applyAlignment="1">
      <alignment horizontal="center" vertical="center"/>
    </xf>
    <xf numFmtId="164" fontId="33" fillId="25" borderId="14" xfId="31" applyFont="1" applyFill="1" applyBorder="1" applyAlignment="1">
      <alignment horizontal="right" vertical="center" wrapText="1"/>
    </xf>
    <xf numFmtId="164" fontId="33" fillId="25" borderId="14" xfId="31" applyFont="1" applyFill="1" applyBorder="1" applyAlignment="1">
      <alignment horizontal="right" vertical="center"/>
    </xf>
    <xf numFmtId="0" fontId="33" fillId="25" borderId="14" xfId="4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top"/>
    </xf>
    <xf numFmtId="0" fontId="32" fillId="27" borderId="14" xfId="0" applyFont="1" applyFill="1" applyBorder="1" applyAlignment="1">
      <alignment horizontal="center" vertical="center"/>
    </xf>
    <xf numFmtId="3" fontId="31" fillId="0" borderId="14" xfId="37" applyNumberFormat="1" applyFont="1" applyBorder="1" applyAlignment="1">
      <alignment horizontal="center" vertical="center" wrapText="1"/>
    </xf>
    <xf numFmtId="3" fontId="35" fillId="0" borderId="14" xfId="37" applyNumberFormat="1" applyFont="1" applyBorder="1" applyAlignment="1">
      <alignment horizontal="center" vertical="center" wrapText="1"/>
    </xf>
    <xf numFmtId="0" fontId="41" fillId="0" borderId="14" xfId="37" applyFont="1" applyBorder="1" applyAlignment="1">
      <alignment horizontal="center" vertical="center" wrapText="1"/>
    </xf>
    <xf numFmtId="0" fontId="39" fillId="27" borderId="14" xfId="43" applyFont="1" applyFill="1" applyBorder="1" applyAlignment="1">
      <alignment horizontal="center" vertical="center" wrapText="1"/>
    </xf>
    <xf numFmtId="0" fontId="39" fillId="27" borderId="14" xfId="0" applyFont="1" applyFill="1" applyBorder="1" applyAlignment="1">
      <alignment horizontal="center" vertical="center"/>
    </xf>
    <xf numFmtId="0" fontId="39" fillId="27" borderId="14" xfId="43" applyFont="1" applyFill="1" applyBorder="1" applyAlignment="1">
      <alignment horizontal="justify" vertical="distributed"/>
    </xf>
    <xf numFmtId="0" fontId="32" fillId="27" borderId="14" xfId="43" applyFont="1" applyFill="1" applyBorder="1" applyAlignment="1">
      <alignment horizontal="center" vertical="center" wrapText="1"/>
    </xf>
    <xf numFmtId="164" fontId="32" fillId="27" borderId="14" xfId="31" applyFont="1" applyFill="1" applyBorder="1" applyAlignment="1">
      <alignment horizontal="right" vertical="center" wrapText="1"/>
    </xf>
    <xf numFmtId="0" fontId="32" fillId="27" borderId="14" xfId="40" applyFont="1" applyFill="1" applyBorder="1" applyAlignment="1">
      <alignment horizontal="center" vertical="center"/>
    </xf>
    <xf numFmtId="0" fontId="33" fillId="27" borderId="14" xfId="40" applyFont="1" applyFill="1" applyBorder="1" applyAlignment="1">
      <alignment horizontal="center" vertical="center"/>
    </xf>
    <xf numFmtId="165" fontId="33" fillId="27" borderId="14" xfId="57" applyFont="1" applyFill="1" applyBorder="1" applyAlignment="1">
      <alignment horizontal="center" vertical="center" wrapText="1"/>
    </xf>
    <xf numFmtId="4" fontId="33" fillId="27" borderId="14" xfId="40" applyNumberFormat="1" applyFont="1" applyFill="1" applyBorder="1" applyAlignment="1">
      <alignment horizontal="center" vertical="center"/>
    </xf>
    <xf numFmtId="164" fontId="32" fillId="27" borderId="14" xfId="31" applyFont="1" applyFill="1" applyBorder="1" applyAlignment="1">
      <alignment horizontal="right" vertical="center"/>
    </xf>
    <xf numFmtId="0" fontId="32" fillId="27" borderId="11" xfId="40" applyFont="1" applyFill="1" applyBorder="1" applyAlignment="1">
      <alignment horizontal="center" vertical="center"/>
    </xf>
    <xf numFmtId="164" fontId="32" fillId="27" borderId="14" xfId="31" applyFont="1" applyFill="1" applyBorder="1" applyAlignment="1">
      <alignment horizontal="center" vertical="center" wrapText="1"/>
    </xf>
    <xf numFmtId="164" fontId="32" fillId="27" borderId="14" xfId="31" applyFont="1" applyFill="1" applyBorder="1" applyAlignment="1">
      <alignment horizontal="center" vertical="center"/>
    </xf>
    <xf numFmtId="164" fontId="32" fillId="26" borderId="14" xfId="31" applyFont="1" applyFill="1" applyBorder="1" applyAlignment="1">
      <alignment vertical="center"/>
    </xf>
    <xf numFmtId="164" fontId="32" fillId="27" borderId="14" xfId="31" applyFont="1" applyFill="1" applyBorder="1" applyAlignment="1">
      <alignment vertical="center"/>
    </xf>
    <xf numFmtId="171" fontId="42" fillId="28" borderId="14" xfId="0" applyNumberFormat="1" applyFont="1" applyFill="1" applyBorder="1" applyAlignment="1">
      <alignment vertical="center" wrapText="1"/>
    </xf>
    <xf numFmtId="0" fontId="42" fillId="28" borderId="14" xfId="0" applyFont="1" applyFill="1" applyBorder="1" applyAlignment="1">
      <alignment horizontal="left" vertical="center" wrapText="1"/>
    </xf>
    <xf numFmtId="0" fontId="42" fillId="28" borderId="14" xfId="0" applyFont="1" applyFill="1" applyBorder="1" applyAlignment="1">
      <alignment horizontal="center" vertical="center"/>
    </xf>
    <xf numFmtId="165" fontId="42" fillId="28" borderId="14" xfId="0" applyNumberFormat="1" applyFont="1" applyFill="1" applyBorder="1" applyAlignment="1">
      <alignment horizontal="center" vertical="center" wrapText="1"/>
    </xf>
    <xf numFmtId="0" fontId="32" fillId="30" borderId="14" xfId="0" applyFont="1" applyFill="1" applyBorder="1" applyAlignment="1">
      <alignment horizontal="left" vertical="center"/>
    </xf>
    <xf numFmtId="10" fontId="33" fillId="25" borderId="14" xfId="72" applyNumberFormat="1" applyFont="1" applyFill="1" applyBorder="1" applyAlignment="1">
      <alignment horizontal="right" vertical="center"/>
    </xf>
    <xf numFmtId="10" fontId="33" fillId="25" borderId="14" xfId="72" applyNumberFormat="1" applyFont="1" applyFill="1" applyBorder="1" applyAlignment="1">
      <alignment horizontal="center" vertical="center"/>
    </xf>
    <xf numFmtId="10" fontId="32" fillId="27" borderId="14" xfId="72" applyNumberFormat="1" applyFont="1" applyFill="1" applyBorder="1" applyAlignment="1">
      <alignment horizontal="right" vertical="center" wrapText="1"/>
    </xf>
    <xf numFmtId="10" fontId="32" fillId="27" borderId="14" xfId="72" applyNumberFormat="1" applyFont="1" applyFill="1" applyBorder="1" applyAlignment="1">
      <alignment horizontal="center" vertical="center"/>
    </xf>
    <xf numFmtId="10" fontId="32" fillId="27" borderId="14" xfId="72" applyNumberFormat="1" applyFont="1" applyFill="1" applyBorder="1" applyAlignment="1">
      <alignment vertical="center"/>
    </xf>
    <xf numFmtId="10" fontId="33" fillId="25" borderId="14" xfId="72" applyNumberFormat="1" applyFont="1" applyFill="1" applyBorder="1" applyAlignment="1">
      <alignment vertical="center"/>
    </xf>
    <xf numFmtId="166" fontId="33" fillId="25" borderId="14" xfId="72" applyNumberFormat="1" applyFont="1" applyFill="1" applyBorder="1" applyAlignment="1">
      <alignment horizontal="center" vertical="center"/>
    </xf>
    <xf numFmtId="10" fontId="32" fillId="26" borderId="14" xfId="72" applyNumberFormat="1" applyFont="1" applyFill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44" fillId="0" borderId="11" xfId="0" applyFont="1" applyBorder="1" applyAlignment="1">
      <alignment horizontal="left" vertical="center"/>
    </xf>
    <xf numFmtId="0" fontId="44" fillId="0" borderId="12" xfId="0" applyFont="1" applyBorder="1" applyAlignment="1">
      <alignment horizontal="left" vertical="center"/>
    </xf>
    <xf numFmtId="0" fontId="44" fillId="0" borderId="13" xfId="0" applyFont="1" applyBorder="1" applyAlignment="1">
      <alignment horizontal="left" vertical="center"/>
    </xf>
    <xf numFmtId="0" fontId="45" fillId="29" borderId="11" xfId="0" applyFont="1" applyFill="1" applyBorder="1" applyAlignment="1">
      <alignment horizontal="left" vertical="distributed" wrapText="1"/>
    </xf>
    <xf numFmtId="0" fontId="45" fillId="29" borderId="12" xfId="0" applyFont="1" applyFill="1" applyBorder="1" applyAlignment="1">
      <alignment horizontal="left" vertical="distributed" wrapText="1"/>
    </xf>
    <xf numFmtId="0" fontId="45" fillId="29" borderId="13" xfId="0" applyFont="1" applyFill="1" applyBorder="1" applyAlignment="1">
      <alignment horizontal="left" vertical="distributed" wrapText="1"/>
    </xf>
    <xf numFmtId="0" fontId="46" fillId="29" borderId="11" xfId="0" applyFont="1" applyFill="1" applyBorder="1" applyAlignment="1">
      <alignment horizontal="left" vertical="distributed" wrapText="1"/>
    </xf>
    <xf numFmtId="0" fontId="46" fillId="29" borderId="12" xfId="0" applyFont="1" applyFill="1" applyBorder="1" applyAlignment="1">
      <alignment horizontal="left" vertical="distributed" wrapText="1"/>
    </xf>
    <xf numFmtId="0" fontId="46" fillId="29" borderId="13" xfId="0" applyFont="1" applyFill="1" applyBorder="1" applyAlignment="1">
      <alignment horizontal="left" vertical="distributed" wrapText="1"/>
    </xf>
    <xf numFmtId="0" fontId="32" fillId="26" borderId="14" xfId="40" applyFont="1" applyFill="1" applyBorder="1" applyAlignment="1">
      <alignment horizontal="left" vertical="center"/>
    </xf>
    <xf numFmtId="0" fontId="32" fillId="27" borderId="14" xfId="40" applyFont="1" applyFill="1" applyBorder="1" applyAlignment="1">
      <alignment horizontal="left" vertical="center"/>
    </xf>
    <xf numFmtId="0" fontId="32" fillId="0" borderId="0" xfId="0" applyFont="1" applyBorder="1" applyAlignment="1">
      <alignment horizontal="right" vertical="center"/>
    </xf>
    <xf numFmtId="1" fontId="45" fillId="29" borderId="14" xfId="0" applyNumberFormat="1" applyFont="1" applyFill="1" applyBorder="1" applyAlignment="1">
      <alignment horizontal="justify" vertical="distributed" wrapText="1"/>
    </xf>
    <xf numFmtId="164" fontId="32" fillId="31" borderId="14" xfId="31" applyFont="1" applyFill="1" applyBorder="1" applyAlignment="1">
      <alignment horizontal="center" vertical="center"/>
    </xf>
    <xf numFmtId="0" fontId="32" fillId="31" borderId="14" xfId="0" applyFont="1" applyFill="1" applyBorder="1" applyAlignment="1">
      <alignment horizontal="center" vertical="center"/>
    </xf>
    <xf numFmtId="0" fontId="47" fillId="0" borderId="14" xfId="0" applyFont="1" applyBorder="1" applyAlignment="1">
      <alignment horizontal="justify" vertical="distributed" wrapText="1"/>
    </xf>
    <xf numFmtId="14" fontId="32" fillId="31" borderId="14" xfId="0" applyNumberFormat="1" applyFont="1" applyFill="1" applyBorder="1" applyAlignment="1">
      <alignment horizontal="center" vertical="center"/>
    </xf>
    <xf numFmtId="0" fontId="44" fillId="0" borderId="15" xfId="0" applyFont="1" applyBorder="1" applyAlignment="1">
      <alignment horizontal="center" vertical="center"/>
    </xf>
    <xf numFmtId="0" fontId="44" fillId="0" borderId="10" xfId="0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/>
    </xf>
    <xf numFmtId="0" fontId="44" fillId="0" borderId="17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4" fillId="0" borderId="18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20" xfId="0" applyFont="1" applyBorder="1" applyAlignment="1">
      <alignment horizontal="center" vertical="center"/>
    </xf>
    <xf numFmtId="0" fontId="44" fillId="0" borderId="21" xfId="0" applyFont="1" applyBorder="1" applyAlignment="1">
      <alignment horizontal="center" vertical="center"/>
    </xf>
  </cellXfs>
  <cellStyles count="73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Ênfase1 2" xfId="23"/>
    <cellStyle name="Ênfase2 2" xfId="24"/>
    <cellStyle name="Ênfase3 2" xfId="25"/>
    <cellStyle name="Ênfase4 2" xfId="26"/>
    <cellStyle name="Ênfase5 2" xfId="27"/>
    <cellStyle name="Ênfase6 2" xfId="28"/>
    <cellStyle name="Entrada 2" xfId="29"/>
    <cellStyle name="Incorreto 2" xfId="30"/>
    <cellStyle name="Moeda" xfId="31" builtinId="4"/>
    <cellStyle name="Moeda 2" xfId="32"/>
    <cellStyle name="Moeda 2 2" xfId="33"/>
    <cellStyle name="Moeda 2 3" xfId="68"/>
    <cellStyle name="Moeda 2_3_-_PLANILHA_MODELO_e_Boletim_CPOS_157" xfId="34"/>
    <cellStyle name="Moeda 3 2" xfId="69"/>
    <cellStyle name="Neutra 2" xfId="35"/>
    <cellStyle name="Normal" xfId="0" builtinId="0"/>
    <cellStyle name="Normal 10" xfId="64"/>
    <cellStyle name="Normal 11" xfId="66"/>
    <cellStyle name="Normal 2" xfId="36"/>
    <cellStyle name="Normal 2 2" xfId="37"/>
    <cellStyle name="Normal 2 2 2" xfId="38"/>
    <cellStyle name="Normal 2 3" xfId="39"/>
    <cellStyle name="Normal 2 4" xfId="62"/>
    <cellStyle name="Normal 2 5" xfId="67"/>
    <cellStyle name="Normal 2_3_-_PLANILHA_MODELO_e_Boletim_CPOS_157" xfId="40"/>
    <cellStyle name="Normal 3" xfId="41"/>
    <cellStyle name="Normal 3 2" xfId="70"/>
    <cellStyle name="Normal 4" xfId="42"/>
    <cellStyle name="Normal 4 2" xfId="71"/>
    <cellStyle name="Normal 5" xfId="43"/>
    <cellStyle name="Normal 6" xfId="44"/>
    <cellStyle name="Normal 7" xfId="45"/>
    <cellStyle name="Normal 8" xfId="46"/>
    <cellStyle name="Normal 9" xfId="65"/>
    <cellStyle name="Nota 2" xfId="47"/>
    <cellStyle name="Porcentagem" xfId="72" builtinId="5"/>
    <cellStyle name="Porcentagem 2" xfId="60"/>
    <cellStyle name="Saída 2" xfId="48"/>
    <cellStyle name="Separador de milhares" xfId="57" builtinId="3"/>
    <cellStyle name="Separador de milhares 2" xfId="61"/>
    <cellStyle name="Texto de Aviso 2" xfId="49"/>
    <cellStyle name="Texto Explicativo 2" xfId="50"/>
    <cellStyle name="Título 1 2" xfId="51"/>
    <cellStyle name="Título 2 2" xfId="52"/>
    <cellStyle name="Título 3 2" xfId="53"/>
    <cellStyle name="Título 4 2" xfId="54"/>
    <cellStyle name="Título 5" xfId="55"/>
    <cellStyle name="Total 2" xfId="56"/>
    <cellStyle name="Vírgula 2" xfId="58"/>
    <cellStyle name="Vírgula 2 2" xfId="63"/>
    <cellStyle name="Vírgula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514028</xdr:colOff>
      <xdr:row>0</xdr:row>
      <xdr:rowOff>112059</xdr:rowOff>
    </xdr:from>
    <xdr:to>
      <xdr:col>8</xdr:col>
      <xdr:colOff>532120</xdr:colOff>
      <xdr:row>2</xdr:row>
      <xdr:rowOff>302559</xdr:rowOff>
    </xdr:to>
    <xdr:pic>
      <xdr:nvPicPr>
        <xdr:cNvPr id="2" name="Imagem 1" descr="Descrição: Logo Prefeitura Registro (com fundo branco)">
          <a:extLst>
            <a:ext uri="{FF2B5EF4-FFF2-40B4-BE49-F238E27FC236}">
              <a16:creationId xmlns:a16="http://schemas.microsoft.com/office/drawing/2014/main" xmlns="" id="{CF30D665-C86B-46EE-86DE-8DAAAA349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15146" y="112059"/>
          <a:ext cx="2292886" cy="627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50"/>
  <sheetViews>
    <sheetView tabSelected="1" view="pageBreakPreview" zoomScale="85" zoomScaleSheetLayoutView="85" workbookViewId="0">
      <selection activeCell="K51" sqref="K51"/>
    </sheetView>
  </sheetViews>
  <sheetFormatPr defaultColWidth="9.140625" defaultRowHeight="12.75"/>
  <cols>
    <col min="1" max="1" width="7" style="4" customWidth="1"/>
    <col min="2" max="2" width="14.42578125" style="1" customWidth="1"/>
    <col min="3" max="3" width="12.5703125" style="2" customWidth="1"/>
    <col min="4" max="4" width="58.42578125" style="5" customWidth="1"/>
    <col min="5" max="5" width="6.28515625" style="4" customWidth="1"/>
    <col min="6" max="6" width="10.7109375" style="6" customWidth="1"/>
    <col min="7" max="7" width="15" style="7" customWidth="1"/>
    <col min="8" max="8" width="19.140625" style="7" customWidth="1"/>
    <col min="9" max="9" width="11.85546875" style="1" customWidth="1"/>
    <col min="10" max="16384" width="9.140625" style="1"/>
  </cols>
  <sheetData>
    <row r="1" spans="1:9" ht="18">
      <c r="A1" s="61" t="s">
        <v>122</v>
      </c>
      <c r="B1" s="62"/>
      <c r="C1" s="62"/>
      <c r="D1" s="62"/>
      <c r="E1" s="62"/>
      <c r="F1" s="63"/>
      <c r="G1" s="78"/>
      <c r="H1" s="79"/>
      <c r="I1" s="80"/>
    </row>
    <row r="2" spans="1:9" ht="16.5" customHeight="1">
      <c r="A2" s="64" t="s">
        <v>116</v>
      </c>
      <c r="B2" s="65"/>
      <c r="C2" s="65"/>
      <c r="D2" s="65"/>
      <c r="E2" s="65"/>
      <c r="F2" s="66"/>
      <c r="G2" s="81"/>
      <c r="H2" s="82"/>
      <c r="I2" s="83"/>
    </row>
    <row r="3" spans="1:9" ht="33.75" customHeight="1">
      <c r="A3" s="67" t="s">
        <v>117</v>
      </c>
      <c r="B3" s="68"/>
      <c r="C3" s="68"/>
      <c r="D3" s="68"/>
      <c r="E3" s="68"/>
      <c r="F3" s="69"/>
      <c r="G3" s="84"/>
      <c r="H3" s="85"/>
      <c r="I3" s="86"/>
    </row>
    <row r="4" spans="1:9" ht="35.25" customHeight="1">
      <c r="A4" s="73" t="s">
        <v>118</v>
      </c>
      <c r="B4" s="73"/>
      <c r="C4" s="73"/>
      <c r="D4" s="73"/>
      <c r="E4" s="73"/>
      <c r="F4" s="51" t="s">
        <v>104</v>
      </c>
      <c r="G4" s="51"/>
      <c r="H4" s="74">
        <f>SUM(H40)</f>
        <v>373503.72320000007</v>
      </c>
      <c r="I4" s="74"/>
    </row>
    <row r="5" spans="1:9" ht="22.5" customHeight="1">
      <c r="A5" s="73" t="s">
        <v>119</v>
      </c>
      <c r="B5" s="73"/>
      <c r="C5" s="73"/>
      <c r="D5" s="73"/>
      <c r="E5" s="73"/>
      <c r="F5" s="51" t="s">
        <v>105</v>
      </c>
      <c r="G5" s="51"/>
      <c r="H5" s="75" t="s">
        <v>120</v>
      </c>
      <c r="I5" s="75"/>
    </row>
    <row r="6" spans="1:9" ht="27" customHeight="1">
      <c r="A6" s="76" t="s">
        <v>123</v>
      </c>
      <c r="B6" s="76"/>
      <c r="C6" s="76"/>
      <c r="D6" s="76"/>
      <c r="E6" s="76"/>
      <c r="F6" s="51" t="s">
        <v>106</v>
      </c>
      <c r="G6" s="51"/>
      <c r="H6" s="77">
        <v>43809</v>
      </c>
      <c r="I6" s="77"/>
    </row>
    <row r="7" spans="1:9" ht="18" customHeight="1">
      <c r="A7" s="47" t="s">
        <v>107</v>
      </c>
      <c r="B7" s="47" t="s">
        <v>108</v>
      </c>
      <c r="C7" s="47" t="s">
        <v>109</v>
      </c>
      <c r="D7" s="48" t="s">
        <v>110</v>
      </c>
      <c r="E7" s="49" t="s">
        <v>111</v>
      </c>
      <c r="F7" s="49" t="s">
        <v>112</v>
      </c>
      <c r="G7" s="49" t="s">
        <v>113</v>
      </c>
      <c r="H7" s="49" t="s">
        <v>114</v>
      </c>
      <c r="I7" s="50" t="s">
        <v>115</v>
      </c>
    </row>
    <row r="8" spans="1:9" s="3" customFormat="1" ht="19.5" customHeight="1">
      <c r="A8" s="28" t="s">
        <v>58</v>
      </c>
      <c r="B8" s="32" t="s">
        <v>63</v>
      </c>
      <c r="C8" s="33" t="s">
        <v>85</v>
      </c>
      <c r="D8" s="34" t="s">
        <v>2</v>
      </c>
      <c r="E8" s="35"/>
      <c r="F8" s="35"/>
      <c r="G8" s="36"/>
      <c r="H8" s="36">
        <v>10390.960000000001</v>
      </c>
      <c r="I8" s="54">
        <f>SUM(I9:I15)</f>
        <v>1</v>
      </c>
    </row>
    <row r="9" spans="1:9" s="3" customFormat="1" ht="18" customHeight="1">
      <c r="A9" s="20" t="s">
        <v>24</v>
      </c>
      <c r="B9" s="20" t="s">
        <v>90</v>
      </c>
      <c r="C9" s="30" t="s">
        <v>30</v>
      </c>
      <c r="D9" s="21" t="s">
        <v>17</v>
      </c>
      <c r="E9" s="22" t="s">
        <v>11</v>
      </c>
      <c r="F9" s="23">
        <v>6</v>
      </c>
      <c r="G9" s="24">
        <v>488.53</v>
      </c>
      <c r="H9" s="25">
        <v>2931.18</v>
      </c>
      <c r="I9" s="53">
        <f>SUM(H9/$H$8)</f>
        <v>0.28208943158283734</v>
      </c>
    </row>
    <row r="10" spans="1:9" s="3" customFormat="1" ht="30">
      <c r="A10" s="20" t="s">
        <v>59</v>
      </c>
      <c r="B10" s="20" t="s">
        <v>90</v>
      </c>
      <c r="C10" s="30" t="s">
        <v>29</v>
      </c>
      <c r="D10" s="21" t="s">
        <v>16</v>
      </c>
      <c r="E10" s="22" t="s">
        <v>12</v>
      </c>
      <c r="F10" s="23">
        <v>77</v>
      </c>
      <c r="G10" s="24">
        <v>8.24</v>
      </c>
      <c r="H10" s="25">
        <v>634.48</v>
      </c>
      <c r="I10" s="53">
        <f t="shared" ref="I10:I15" si="0">SUM(H10/$H$8)</f>
        <v>6.1060768206210009E-2</v>
      </c>
    </row>
    <row r="11" spans="1:9" s="3" customFormat="1" ht="15">
      <c r="A11" s="20" t="s">
        <v>67</v>
      </c>
      <c r="B11" s="20" t="s">
        <v>90</v>
      </c>
      <c r="C11" s="30" t="s">
        <v>35</v>
      </c>
      <c r="D11" s="21" t="s">
        <v>21</v>
      </c>
      <c r="E11" s="22" t="s">
        <v>11</v>
      </c>
      <c r="F11" s="23">
        <v>33.835999999999999</v>
      </c>
      <c r="G11" s="24">
        <v>20.95</v>
      </c>
      <c r="H11" s="25">
        <v>708.86</v>
      </c>
      <c r="I11" s="53">
        <f t="shared" si="0"/>
        <v>6.8218913363154124E-2</v>
      </c>
    </row>
    <row r="12" spans="1:9" s="3" customFormat="1" ht="30">
      <c r="A12" s="20" t="s">
        <v>68</v>
      </c>
      <c r="B12" s="20" t="s">
        <v>90</v>
      </c>
      <c r="C12" s="30" t="s">
        <v>34</v>
      </c>
      <c r="D12" s="21" t="s">
        <v>14</v>
      </c>
      <c r="E12" s="22" t="s">
        <v>11</v>
      </c>
      <c r="F12" s="23">
        <v>46.475000000000001</v>
      </c>
      <c r="G12" s="24">
        <v>4.05</v>
      </c>
      <c r="H12" s="25">
        <v>188.22</v>
      </c>
      <c r="I12" s="53">
        <f t="shared" si="0"/>
        <v>1.8113822014520314E-2</v>
      </c>
    </row>
    <row r="13" spans="1:9" s="3" customFormat="1" ht="15">
      <c r="A13" s="20" t="s">
        <v>76</v>
      </c>
      <c r="B13" s="20" t="s">
        <v>90</v>
      </c>
      <c r="C13" s="30" t="s">
        <v>31</v>
      </c>
      <c r="D13" s="21" t="s">
        <v>18</v>
      </c>
      <c r="E13" s="22" t="s">
        <v>13</v>
      </c>
      <c r="F13" s="23">
        <v>7.2420000000000009</v>
      </c>
      <c r="G13" s="24">
        <v>148.5</v>
      </c>
      <c r="H13" s="25">
        <v>1075.44</v>
      </c>
      <c r="I13" s="53">
        <f t="shared" si="0"/>
        <v>0.10349765565453047</v>
      </c>
    </row>
    <row r="14" spans="1:9" s="3" customFormat="1" ht="15">
      <c r="A14" s="20" t="s">
        <v>77</v>
      </c>
      <c r="B14" s="20" t="s">
        <v>90</v>
      </c>
      <c r="C14" s="30" t="s">
        <v>32</v>
      </c>
      <c r="D14" s="21" t="s">
        <v>19</v>
      </c>
      <c r="E14" s="22" t="s">
        <v>13</v>
      </c>
      <c r="F14" s="23">
        <v>2.0024999999999999</v>
      </c>
      <c r="G14" s="24">
        <v>270</v>
      </c>
      <c r="H14" s="25">
        <v>540.67999999999995</v>
      </c>
      <c r="I14" s="53">
        <f t="shared" si="0"/>
        <v>5.2033690823562011E-2</v>
      </c>
    </row>
    <row r="15" spans="1:9" s="3" customFormat="1" ht="15.75" customHeight="1">
      <c r="A15" s="20" t="s">
        <v>79</v>
      </c>
      <c r="B15" s="20" t="s">
        <v>90</v>
      </c>
      <c r="C15" s="30" t="s">
        <v>37</v>
      </c>
      <c r="D15" s="21" t="s">
        <v>10</v>
      </c>
      <c r="E15" s="22" t="s">
        <v>13</v>
      </c>
      <c r="F15" s="23">
        <v>103.4076</v>
      </c>
      <c r="G15" s="24">
        <v>41.7</v>
      </c>
      <c r="H15" s="25">
        <v>4312.1000000000004</v>
      </c>
      <c r="I15" s="53">
        <f t="shared" si="0"/>
        <v>0.41498571835518566</v>
      </c>
    </row>
    <row r="16" spans="1:9" s="3" customFormat="1" ht="16.5" customHeight="1">
      <c r="A16" s="37" t="s">
        <v>57</v>
      </c>
      <c r="B16" s="38"/>
      <c r="C16" s="33" t="s">
        <v>80</v>
      </c>
      <c r="D16" s="34" t="s">
        <v>94</v>
      </c>
      <c r="E16" s="39"/>
      <c r="F16" s="40"/>
      <c r="G16" s="36"/>
      <c r="H16" s="36">
        <v>3375.44</v>
      </c>
      <c r="I16" s="54">
        <f>SUM(I17)</f>
        <v>1</v>
      </c>
    </row>
    <row r="17" spans="1:9" s="3" customFormat="1" ht="30">
      <c r="A17" s="20" t="s">
        <v>25</v>
      </c>
      <c r="B17" s="20" t="s">
        <v>90</v>
      </c>
      <c r="C17" s="29" t="s">
        <v>65</v>
      </c>
      <c r="D17" s="21" t="s">
        <v>66</v>
      </c>
      <c r="E17" s="22" t="s">
        <v>11</v>
      </c>
      <c r="F17" s="23">
        <v>67.374000000000009</v>
      </c>
      <c r="G17" s="24">
        <v>50.1</v>
      </c>
      <c r="H17" s="25">
        <v>3375.44</v>
      </c>
      <c r="I17" s="52">
        <f>SUM(H17/H16)</f>
        <v>1</v>
      </c>
    </row>
    <row r="18" spans="1:9" s="3" customFormat="1" ht="16.5" customHeight="1">
      <c r="A18" s="37" t="s">
        <v>56</v>
      </c>
      <c r="B18" s="38"/>
      <c r="C18" s="33" t="s">
        <v>62</v>
      </c>
      <c r="D18" s="34" t="s">
        <v>55</v>
      </c>
      <c r="E18" s="39"/>
      <c r="F18" s="40"/>
      <c r="G18" s="36"/>
      <c r="H18" s="41">
        <v>1897.25</v>
      </c>
      <c r="I18" s="55">
        <f>SUM(I19:I21)</f>
        <v>1</v>
      </c>
    </row>
    <row r="19" spans="1:9" s="3" customFormat="1" ht="15">
      <c r="A19" s="20" t="s">
        <v>26</v>
      </c>
      <c r="B19" s="20" t="s">
        <v>90</v>
      </c>
      <c r="C19" s="29" t="s">
        <v>42</v>
      </c>
      <c r="D19" s="21" t="s">
        <v>7</v>
      </c>
      <c r="E19" s="22" t="s">
        <v>11</v>
      </c>
      <c r="F19" s="23">
        <v>67.374000000000009</v>
      </c>
      <c r="G19" s="24">
        <v>4.58</v>
      </c>
      <c r="H19" s="25">
        <v>308.57</v>
      </c>
      <c r="I19" s="53">
        <f>SUM(H19/$H$18)</f>
        <v>0.16264066411911979</v>
      </c>
    </row>
    <row r="20" spans="1:9" s="3" customFormat="1" ht="15">
      <c r="A20" s="20" t="s">
        <v>27</v>
      </c>
      <c r="B20" s="20" t="s">
        <v>90</v>
      </c>
      <c r="C20" s="29" t="s">
        <v>43</v>
      </c>
      <c r="D20" s="21" t="s">
        <v>8</v>
      </c>
      <c r="E20" s="22" t="s">
        <v>11</v>
      </c>
      <c r="F20" s="23">
        <v>67.374000000000009</v>
      </c>
      <c r="G20" s="24">
        <v>14.78</v>
      </c>
      <c r="H20" s="25">
        <v>995.79</v>
      </c>
      <c r="I20" s="53">
        <f t="shared" ref="I20:I21" si="1">SUM(H20/$H$18)</f>
        <v>0.5248596653050468</v>
      </c>
    </row>
    <row r="21" spans="1:9" s="3" customFormat="1" ht="15">
      <c r="A21" s="20" t="s">
        <v>28</v>
      </c>
      <c r="B21" s="20" t="s">
        <v>90</v>
      </c>
      <c r="C21" s="29" t="s">
        <v>44</v>
      </c>
      <c r="D21" s="21" t="s">
        <v>9</v>
      </c>
      <c r="E21" s="22" t="s">
        <v>11</v>
      </c>
      <c r="F21" s="23">
        <v>67.374000000000009</v>
      </c>
      <c r="G21" s="24">
        <v>8.8000000000000007</v>
      </c>
      <c r="H21" s="25">
        <v>592.89</v>
      </c>
      <c r="I21" s="53">
        <f t="shared" si="1"/>
        <v>0.31249967057583344</v>
      </c>
    </row>
    <row r="22" spans="1:9" s="3" customFormat="1" ht="21.75" customHeight="1">
      <c r="A22" s="37" t="s">
        <v>54</v>
      </c>
      <c r="B22" s="38"/>
      <c r="C22" s="33" t="s">
        <v>61</v>
      </c>
      <c r="D22" s="34" t="s">
        <v>60</v>
      </c>
      <c r="E22" s="39"/>
      <c r="F22" s="40"/>
      <c r="G22" s="36"/>
      <c r="H22" s="41">
        <v>209244.75</v>
      </c>
      <c r="I22" s="55">
        <f>SUM(I23:I27)</f>
        <v>1</v>
      </c>
    </row>
    <row r="23" spans="1:9" s="3" customFormat="1" ht="15">
      <c r="A23" s="20" t="s">
        <v>49</v>
      </c>
      <c r="B23" s="20" t="s">
        <v>90</v>
      </c>
      <c r="C23" s="29" t="s">
        <v>38</v>
      </c>
      <c r="D23" s="21" t="s">
        <v>4</v>
      </c>
      <c r="E23" s="22" t="s">
        <v>13</v>
      </c>
      <c r="F23" s="23">
        <v>8.0805000000000007</v>
      </c>
      <c r="G23" s="24">
        <v>111.16</v>
      </c>
      <c r="H23" s="25">
        <v>898.23</v>
      </c>
      <c r="I23" s="53">
        <f>SUM(H23/$H$22)</f>
        <v>4.2927241902126576E-3</v>
      </c>
    </row>
    <row r="24" spans="1:9" s="10" customFormat="1" ht="21" customHeight="1">
      <c r="A24" s="20" t="s">
        <v>50</v>
      </c>
      <c r="B24" s="20" t="s">
        <v>90</v>
      </c>
      <c r="C24" s="29" t="s">
        <v>41</v>
      </c>
      <c r="D24" s="21" t="s">
        <v>6</v>
      </c>
      <c r="E24" s="22" t="s">
        <v>13</v>
      </c>
      <c r="F24" s="23">
        <v>8.0805000000000007</v>
      </c>
      <c r="G24" s="24">
        <v>460.23</v>
      </c>
      <c r="H24" s="25">
        <v>3718.89</v>
      </c>
      <c r="I24" s="53">
        <f t="shared" ref="I24:I27" si="2">SUM(H24/$H$22)</f>
        <v>1.7772919033810883E-2</v>
      </c>
    </row>
    <row r="25" spans="1:9" s="3" customFormat="1" ht="16.5" customHeight="1">
      <c r="A25" s="20" t="s">
        <v>78</v>
      </c>
      <c r="B25" s="20" t="s">
        <v>90</v>
      </c>
      <c r="C25" s="29" t="s">
        <v>33</v>
      </c>
      <c r="D25" s="21" t="s">
        <v>20</v>
      </c>
      <c r="E25" s="22" t="s">
        <v>11</v>
      </c>
      <c r="F25" s="23">
        <v>2081.14</v>
      </c>
      <c r="G25" s="24">
        <v>2.02</v>
      </c>
      <c r="H25" s="25">
        <v>4203.8999999999996</v>
      </c>
      <c r="I25" s="53">
        <f t="shared" si="2"/>
        <v>2.0090826651564732E-2</v>
      </c>
    </row>
    <row r="26" spans="1:9" s="3" customFormat="1" ht="15">
      <c r="A26" s="20" t="s">
        <v>86</v>
      </c>
      <c r="B26" s="20" t="s">
        <v>90</v>
      </c>
      <c r="C26" s="29" t="s">
        <v>40</v>
      </c>
      <c r="D26" s="21" t="s">
        <v>5</v>
      </c>
      <c r="E26" s="22" t="s">
        <v>13</v>
      </c>
      <c r="F26" s="23">
        <v>52.028500000000001</v>
      </c>
      <c r="G26" s="24">
        <v>498.65</v>
      </c>
      <c r="H26" s="25">
        <v>25944.01</v>
      </c>
      <c r="I26" s="53">
        <f t="shared" si="2"/>
        <v>0.12398882170281451</v>
      </c>
    </row>
    <row r="27" spans="1:9" s="3" customFormat="1" ht="15">
      <c r="A27" s="20" t="s">
        <v>87</v>
      </c>
      <c r="B27" s="20" t="s">
        <v>100</v>
      </c>
      <c r="C27" s="31" t="s">
        <v>95</v>
      </c>
      <c r="D27" s="21" t="s">
        <v>101</v>
      </c>
      <c r="E27" s="22" t="s">
        <v>99</v>
      </c>
      <c r="F27" s="23">
        <v>466</v>
      </c>
      <c r="G27" s="24">
        <v>374.42</v>
      </c>
      <c r="H27" s="25">
        <v>174479.72</v>
      </c>
      <c r="I27" s="53">
        <f t="shared" si="2"/>
        <v>0.83385470842159726</v>
      </c>
    </row>
    <row r="28" spans="1:9" s="3" customFormat="1" ht="21.75" customHeight="1">
      <c r="A28" s="37" t="s">
        <v>53</v>
      </c>
      <c r="B28" s="38"/>
      <c r="C28" s="33" t="s">
        <v>97</v>
      </c>
      <c r="D28" s="34" t="s">
        <v>96</v>
      </c>
      <c r="E28" s="39"/>
      <c r="F28" s="40"/>
      <c r="G28" s="36"/>
      <c r="H28" s="41">
        <v>69365.63</v>
      </c>
      <c r="I28" s="55">
        <f>SUM(I29:I31)</f>
        <v>1</v>
      </c>
    </row>
    <row r="29" spans="1:9" s="3" customFormat="1" ht="18" customHeight="1">
      <c r="A29" s="20" t="s">
        <v>69</v>
      </c>
      <c r="B29" s="20" t="s">
        <v>90</v>
      </c>
      <c r="C29" s="29" t="s">
        <v>39</v>
      </c>
      <c r="D29" s="21" t="s">
        <v>22</v>
      </c>
      <c r="E29" s="22" t="s">
        <v>23</v>
      </c>
      <c r="F29" s="23">
        <v>2385.8054799999995</v>
      </c>
      <c r="G29" s="24">
        <v>14.12</v>
      </c>
      <c r="H29" s="25">
        <v>33687.57</v>
      </c>
      <c r="I29" s="53">
        <f>SUM(H29/$H$28)</f>
        <v>0.48565218826672513</v>
      </c>
    </row>
    <row r="30" spans="1:9" s="3" customFormat="1" ht="15">
      <c r="A30" s="20" t="s">
        <v>70</v>
      </c>
      <c r="B30" s="20" t="s">
        <v>90</v>
      </c>
      <c r="C30" s="29" t="s">
        <v>45</v>
      </c>
      <c r="D30" s="21" t="s">
        <v>15</v>
      </c>
      <c r="E30" s="22" t="s">
        <v>11</v>
      </c>
      <c r="F30" s="23">
        <v>242.71431999999999</v>
      </c>
      <c r="G30" s="24">
        <v>49.81</v>
      </c>
      <c r="H30" s="25">
        <v>12089.6</v>
      </c>
      <c r="I30" s="53">
        <f t="shared" ref="I30:I31" si="3">SUM(H30/$H$28)</f>
        <v>0.17428804438163395</v>
      </c>
    </row>
    <row r="31" spans="1:9" s="10" customFormat="1" ht="15">
      <c r="A31" s="20" t="s">
        <v>71</v>
      </c>
      <c r="B31" s="20" t="s">
        <v>100</v>
      </c>
      <c r="C31" s="31" t="s">
        <v>98</v>
      </c>
      <c r="D31" s="21" t="s">
        <v>96</v>
      </c>
      <c r="E31" s="22" t="s">
        <v>99</v>
      </c>
      <c r="F31" s="23">
        <v>63</v>
      </c>
      <c r="G31" s="24">
        <v>374.42</v>
      </c>
      <c r="H31" s="25">
        <v>23588.46</v>
      </c>
      <c r="I31" s="53">
        <f t="shared" si="3"/>
        <v>0.34005976735164084</v>
      </c>
    </row>
    <row r="32" spans="1:9" s="3" customFormat="1" ht="22.5" customHeight="1">
      <c r="A32" s="42" t="s">
        <v>51</v>
      </c>
      <c r="B32" s="38"/>
      <c r="C32" s="33" t="s">
        <v>82</v>
      </c>
      <c r="D32" s="34" t="s">
        <v>81</v>
      </c>
      <c r="E32" s="39"/>
      <c r="F32" s="40"/>
      <c r="G32" s="43"/>
      <c r="H32" s="44">
        <v>1313.12</v>
      </c>
      <c r="I32" s="56">
        <f>SUM(I33)</f>
        <v>1</v>
      </c>
    </row>
    <row r="33" spans="1:9" s="3" customFormat="1" ht="18" customHeight="1">
      <c r="A33" s="26" t="s">
        <v>72</v>
      </c>
      <c r="B33" s="20" t="s">
        <v>90</v>
      </c>
      <c r="C33" s="29" t="s">
        <v>46</v>
      </c>
      <c r="D33" s="21" t="s">
        <v>1</v>
      </c>
      <c r="E33" s="22" t="s">
        <v>11</v>
      </c>
      <c r="F33" s="23">
        <v>67.374000000000009</v>
      </c>
      <c r="G33" s="24">
        <v>19.489999999999998</v>
      </c>
      <c r="H33" s="25">
        <v>1313.12</v>
      </c>
      <c r="I33" s="57">
        <f>SUM(H33/H32)</f>
        <v>1</v>
      </c>
    </row>
    <row r="34" spans="1:9" s="3" customFormat="1" ht="20.25" customHeight="1">
      <c r="A34" s="42" t="s">
        <v>52</v>
      </c>
      <c r="B34" s="38"/>
      <c r="C34" s="33" t="s">
        <v>84</v>
      </c>
      <c r="D34" s="34" t="s">
        <v>83</v>
      </c>
      <c r="E34" s="39"/>
      <c r="F34" s="40"/>
      <c r="G34" s="43"/>
      <c r="H34" s="44">
        <v>5625.53</v>
      </c>
      <c r="I34" s="55">
        <f>SUM(I35:I37)</f>
        <v>1</v>
      </c>
    </row>
    <row r="35" spans="1:9" s="3" customFormat="1" ht="17.25" customHeight="1">
      <c r="A35" s="20" t="s">
        <v>73</v>
      </c>
      <c r="B35" s="20" t="s">
        <v>90</v>
      </c>
      <c r="C35" s="29" t="s">
        <v>47</v>
      </c>
      <c r="D35" s="21" t="s">
        <v>3</v>
      </c>
      <c r="E35" s="22" t="s">
        <v>12</v>
      </c>
      <c r="F35" s="23">
        <v>30.45</v>
      </c>
      <c r="G35" s="24">
        <v>133.62</v>
      </c>
      <c r="H35" s="25">
        <v>4068.73</v>
      </c>
      <c r="I35" s="58">
        <f>SUM(H35/$H$34)</f>
        <v>0.72326163045970782</v>
      </c>
    </row>
    <row r="36" spans="1:9" s="3" customFormat="1" ht="15">
      <c r="A36" s="20" t="s">
        <v>74</v>
      </c>
      <c r="B36" s="20" t="s">
        <v>90</v>
      </c>
      <c r="C36" s="29" t="s">
        <v>48</v>
      </c>
      <c r="D36" s="21" t="s">
        <v>0</v>
      </c>
      <c r="E36" s="22" t="s">
        <v>11</v>
      </c>
      <c r="F36" s="23">
        <v>143</v>
      </c>
      <c r="G36" s="24">
        <v>5.19</v>
      </c>
      <c r="H36" s="25">
        <v>742.17</v>
      </c>
      <c r="I36" s="58">
        <f t="shared" ref="I36:I37" si="4">SUM(H36/$H$34)</f>
        <v>0.13192890269894569</v>
      </c>
    </row>
    <row r="37" spans="1:9" s="3" customFormat="1" ht="45.75" customHeight="1">
      <c r="A37" s="20" t="s">
        <v>75</v>
      </c>
      <c r="B37" s="20" t="s">
        <v>90</v>
      </c>
      <c r="C37" s="29" t="s">
        <v>36</v>
      </c>
      <c r="D37" s="21" t="s">
        <v>89</v>
      </c>
      <c r="E37" s="22" t="s">
        <v>13</v>
      </c>
      <c r="F37" s="23">
        <v>9.2445000000000004</v>
      </c>
      <c r="G37" s="24">
        <v>88.12</v>
      </c>
      <c r="H37" s="25">
        <v>814.63</v>
      </c>
      <c r="I37" s="58">
        <f t="shared" si="4"/>
        <v>0.14480946684134652</v>
      </c>
    </row>
    <row r="38" spans="1:9" s="3" customFormat="1" ht="16.5" customHeight="1">
      <c r="A38" s="70" t="s">
        <v>92</v>
      </c>
      <c r="B38" s="70"/>
      <c r="C38" s="70"/>
      <c r="D38" s="70"/>
      <c r="E38" s="70"/>
      <c r="F38" s="70"/>
      <c r="G38" s="70"/>
      <c r="H38" s="45">
        <v>301212.68000000005</v>
      </c>
      <c r="I38" s="59">
        <f>SUM(H38/$H$40)</f>
        <v>0.80645161290322576</v>
      </c>
    </row>
    <row r="39" spans="1:9" s="3" customFormat="1" ht="20.25" customHeight="1">
      <c r="A39" s="71" t="s">
        <v>102</v>
      </c>
      <c r="B39" s="71"/>
      <c r="C39" s="71"/>
      <c r="D39" s="71"/>
      <c r="E39" s="71"/>
      <c r="F39" s="71"/>
      <c r="G39" s="71"/>
      <c r="H39" s="46">
        <v>72291.043200000015</v>
      </c>
      <c r="I39" s="55">
        <f t="shared" ref="I39:I40" si="5">SUM(H39/$H$40)</f>
        <v>0.19354838709677419</v>
      </c>
    </row>
    <row r="40" spans="1:9" s="3" customFormat="1" ht="18" customHeight="1">
      <c r="A40" s="70" t="s">
        <v>91</v>
      </c>
      <c r="B40" s="70"/>
      <c r="C40" s="70"/>
      <c r="D40" s="70"/>
      <c r="E40" s="70"/>
      <c r="F40" s="70"/>
      <c r="G40" s="70"/>
      <c r="H40" s="45">
        <v>373503.72320000007</v>
      </c>
      <c r="I40" s="59">
        <f t="shared" si="5"/>
        <v>1</v>
      </c>
    </row>
    <row r="41" spans="1:9" s="3" customFormat="1" ht="15.75">
      <c r="A41" s="8"/>
      <c r="B41" s="8"/>
      <c r="C41" s="8"/>
      <c r="D41" s="8"/>
      <c r="E41" s="8"/>
      <c r="F41" s="8"/>
      <c r="G41" s="9"/>
      <c r="H41" s="9"/>
    </row>
    <row r="42" spans="1:9" s="3" customFormat="1" ht="15.75">
      <c r="A42" s="72" t="s">
        <v>103</v>
      </c>
      <c r="B42" s="72"/>
      <c r="C42" s="72"/>
      <c r="D42" s="72"/>
      <c r="E42" s="72"/>
      <c r="F42" s="72"/>
      <c r="G42" s="72"/>
      <c r="H42" s="72"/>
      <c r="I42" s="72"/>
    </row>
    <row r="43" spans="1:9" s="3" customFormat="1" ht="15.75">
      <c r="A43" s="17" t="s">
        <v>121</v>
      </c>
      <c r="B43" s="11"/>
      <c r="C43" s="14"/>
      <c r="D43" s="15"/>
      <c r="E43" s="60"/>
      <c r="F43" s="60"/>
      <c r="G43" s="60"/>
      <c r="H43" s="60"/>
    </row>
    <row r="44" spans="1:9" s="3" customFormat="1" ht="15.75">
      <c r="A44" s="27" t="s">
        <v>93</v>
      </c>
      <c r="B44" s="27"/>
      <c r="C44" s="18"/>
      <c r="D44" s="19"/>
      <c r="E44" s="60"/>
      <c r="F44" s="60"/>
      <c r="G44" s="60"/>
      <c r="H44" s="60"/>
    </row>
    <row r="45" spans="1:9" s="3" customFormat="1" ht="15.75">
      <c r="A45" s="60"/>
      <c r="B45" s="60"/>
      <c r="C45" s="60"/>
      <c r="D45" s="60"/>
      <c r="E45" s="60"/>
      <c r="F45" s="60"/>
      <c r="G45" s="60"/>
      <c r="H45" s="60"/>
    </row>
    <row r="46" spans="1:9" s="3" customFormat="1" ht="15.75">
      <c r="A46" s="12"/>
      <c r="B46" s="12"/>
      <c r="C46" s="12"/>
      <c r="D46" s="12"/>
      <c r="E46" s="12"/>
      <c r="F46" s="12"/>
      <c r="G46" s="12"/>
      <c r="H46" s="12"/>
    </row>
    <row r="47" spans="1:9" s="11" customFormat="1" ht="15"/>
    <row r="48" spans="1:9" s="11" customFormat="1" ht="15"/>
    <row r="49" spans="1:5" s="11" customFormat="1" ht="15.75">
      <c r="A49" s="13" t="s">
        <v>64</v>
      </c>
      <c r="B49" s="13"/>
      <c r="C49" s="13"/>
      <c r="D49" s="13"/>
    </row>
    <row r="50" spans="1:5" ht="15">
      <c r="A50" s="16" t="s">
        <v>88</v>
      </c>
      <c r="B50" s="16"/>
      <c r="C50" s="16"/>
      <c r="D50" s="16"/>
      <c r="E50" s="11"/>
    </row>
  </sheetData>
  <mergeCells count="14">
    <mergeCell ref="A40:G40"/>
    <mergeCell ref="A42:I42"/>
    <mergeCell ref="A4:E4"/>
    <mergeCell ref="H4:I4"/>
    <mergeCell ref="A5:E5"/>
    <mergeCell ref="H5:I5"/>
    <mergeCell ref="A6:E6"/>
    <mergeCell ref="H6:I6"/>
    <mergeCell ref="A1:F1"/>
    <mergeCell ref="A2:F2"/>
    <mergeCell ref="A3:F3"/>
    <mergeCell ref="A38:G38"/>
    <mergeCell ref="A39:G39"/>
    <mergeCell ref="G1:I3"/>
  </mergeCells>
  <phoneticPr fontId="3" type="noConversion"/>
  <printOptions horizontalCentered="1"/>
  <pageMargins left="0.70866141732283472" right="0.9055118110236221" top="0.74803149606299213" bottom="0.74803149606299213" header="0.31496062992125984" footer="0.31496062992125984"/>
  <pageSetup paperSize="9" scale="84" fitToHeight="0" orientation="landscape" horizontalDpi="4294967295" r:id="rId1"/>
  <headerFooter alignWithMargins="0">
    <oddFooter>&amp;LPágina &amp;P de &amp;N&amp;R&amp;P</oddFooter>
  </headerFooter>
  <rowBreaks count="1" manualBreakCount="1">
    <brk id="2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</vt:lpstr>
      <vt:lpstr>ORÇAMENTO!Area_de_impressao</vt:lpstr>
      <vt:lpstr>ORÇAMENTO!Titulos_de_impressao</vt:lpstr>
    </vt:vector>
  </TitlesOfParts>
  <Company>Cia. Paulista de Obras e Serviços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000458_SERGIO</dc:creator>
  <cp:lastModifiedBy>lucas.ferraz</cp:lastModifiedBy>
  <cp:lastPrinted>2020-05-21T12:37:31Z</cp:lastPrinted>
  <dcterms:created xsi:type="dcterms:W3CDTF">2011-05-11T11:57:53Z</dcterms:created>
  <dcterms:modified xsi:type="dcterms:W3CDTF">2020-05-29T13:54:32Z</dcterms:modified>
</cp:coreProperties>
</file>