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0730" windowHeight="11160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PLANILHA DE ORÇAMENTO - T2" sheetId="23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1">'CRONOGRAMA POR RUA'!$A$1:$T$40</definedName>
    <definedName name="_xlnm.Print_Area" localSheetId="4">'PLANILHA DE ORÇAMENTO - T2'!$A$15:$J$92</definedName>
    <definedName name="_xlnm.Print_Area" localSheetId="0">'RELAÇÃO DAS RUAS'!$A$1:$G$34</definedName>
    <definedName name="_xlnm.Print_Titles" localSheetId="4">'PLANILHA DE ORÇAMENTO - T2'!$16:$19</definedName>
    <definedName name="_xlnm.Print_Titles" localSheetId="9">'Ruas Bambu com Daniel Parci (2)'!$3:$6</definedName>
  </definedNames>
  <calcPr calcId="124519"/>
</workbook>
</file>

<file path=xl/calcChain.xml><?xml version="1.0" encoding="utf-8"?>
<calcChain xmlns="http://schemas.openxmlformats.org/spreadsheetml/2006/main">
  <c r="I42" i="25"/>
  <c r="J42" s="1"/>
  <c r="I41"/>
  <c r="J41"/>
  <c r="I40"/>
  <c r="J40"/>
  <c r="I39"/>
  <c r="J39"/>
  <c r="I38"/>
  <c r="J38"/>
  <c r="I37"/>
  <c r="J37"/>
  <c r="I34"/>
  <c r="J34"/>
  <c r="I33"/>
  <c r="J33"/>
  <c r="I32"/>
  <c r="J32"/>
  <c r="I29"/>
  <c r="I28"/>
  <c r="I27"/>
  <c r="I26"/>
  <c r="I25"/>
  <c r="I23"/>
  <c r="I21"/>
  <c r="I20"/>
  <c r="I19"/>
  <c r="I17"/>
  <c r="I16"/>
  <c r="I15"/>
  <c r="I11"/>
  <c r="J11"/>
  <c r="I10"/>
  <c r="J10"/>
  <c r="G7"/>
  <c r="J35" l="1"/>
  <c r="J43"/>
  <c r="J12"/>
  <c r="M12" s="1"/>
  <c r="J29"/>
  <c r="J25"/>
  <c r="J26"/>
  <c r="J23"/>
  <c r="J15" l="1"/>
  <c r="J27"/>
  <c r="J28"/>
  <c r="J20"/>
  <c r="L29" l="1"/>
  <c r="M29" s="1"/>
  <c r="J21"/>
  <c r="J19"/>
  <c r="J16"/>
  <c r="J17"/>
  <c r="L23" l="1"/>
  <c r="M23" s="1"/>
  <c r="J30"/>
  <c r="J44" s="1"/>
  <c r="K12" l="1"/>
  <c r="K43"/>
  <c r="K35"/>
  <c r="K30"/>
  <c r="K44" l="1"/>
  <c r="I8" i="22" l="1"/>
  <c r="J8" s="1"/>
  <c r="J10" s="1"/>
  <c r="I9"/>
  <c r="J9" s="1"/>
  <c r="G13"/>
  <c r="G14" s="1"/>
  <c r="I13"/>
  <c r="J13"/>
  <c r="I14"/>
  <c r="I15"/>
  <c r="G17"/>
  <c r="I17"/>
  <c r="I18"/>
  <c r="J18" s="1"/>
  <c r="G19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G36"/>
  <c r="I36"/>
  <c r="I37"/>
  <c r="J37" s="1"/>
  <c r="G38"/>
  <c r="I38"/>
  <c r="G39"/>
  <c r="I39"/>
  <c r="I40"/>
  <c r="J40" s="1"/>
  <c r="G8" i="19"/>
  <c r="I8"/>
  <c r="G9"/>
  <c r="I9"/>
  <c r="G13"/>
  <c r="G14" s="1"/>
  <c r="I13"/>
  <c r="I14"/>
  <c r="I15"/>
  <c r="G17"/>
  <c r="G19" s="1"/>
  <c r="I17"/>
  <c r="I18"/>
  <c r="J18" s="1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J35" s="1"/>
  <c r="G36"/>
  <c r="I36"/>
  <c r="I37"/>
  <c r="J37" s="1"/>
  <c r="G38"/>
  <c r="I38"/>
  <c r="G39"/>
  <c r="I39"/>
  <c r="I40"/>
  <c r="J40" s="1"/>
  <c r="J17" i="22" l="1"/>
  <c r="J24" i="19"/>
  <c r="J38"/>
  <c r="J36"/>
  <c r="J41" s="1"/>
  <c r="J9"/>
  <c r="J32" i="22"/>
  <c r="J25"/>
  <c r="J23"/>
  <c r="J21" i="19"/>
  <c r="J17"/>
  <c r="J27" i="22"/>
  <c r="J39"/>
  <c r="J35"/>
  <c r="J33" i="19"/>
  <c r="J39"/>
  <c r="J32"/>
  <c r="J27"/>
  <c r="J26"/>
  <c r="J23"/>
  <c r="J8"/>
  <c r="J36" i="22"/>
  <c r="J21"/>
  <c r="G15" i="19"/>
  <c r="J15" s="1"/>
  <c r="J14"/>
  <c r="J25"/>
  <c r="J13"/>
  <c r="J38" i="22"/>
  <c r="J29" s="1"/>
  <c r="J26"/>
  <c r="J19"/>
  <c r="J24"/>
  <c r="J19" i="19"/>
  <c r="J41" i="22"/>
  <c r="J33"/>
  <c r="J29" i="19"/>
  <c r="G15" i="22"/>
  <c r="J15" s="1"/>
  <c r="J14"/>
  <c r="J10" i="19" l="1"/>
  <c r="J28"/>
  <c r="J42" s="1"/>
  <c r="K10" s="1"/>
  <c r="J28" i="22"/>
  <c r="J42" s="1"/>
  <c r="K10" s="1"/>
  <c r="K28" i="19"/>
  <c r="K33" l="1"/>
  <c r="K41"/>
  <c r="K42" s="1"/>
  <c r="K41" i="22"/>
  <c r="K33"/>
  <c r="K28"/>
  <c r="K42" l="1"/>
  <c r="M5" l="1"/>
  <c r="M7" l="1"/>
  <c r="M8"/>
  <c r="M6"/>
  <c r="M9" l="1"/>
  <c r="E28" i="20" l="1"/>
  <c r="E26"/>
  <c r="E27" s="1"/>
  <c r="E25"/>
  <c r="E23"/>
  <c r="E21"/>
  <c r="E22" s="1"/>
  <c r="E19"/>
  <c r="E20" s="1"/>
  <c r="E12"/>
  <c r="E14" s="1"/>
  <c r="E8"/>
  <c r="E9" s="1"/>
  <c r="E35" s="1"/>
  <c r="E10" l="1"/>
  <c r="E13"/>
  <c r="E11"/>
  <c r="B47" i="18" l="1"/>
  <c r="D47" s="1"/>
  <c r="F17" i="1" l="1"/>
  <c r="H17"/>
  <c r="M7" i="19" l="1"/>
  <c r="M5"/>
  <c r="I17" i="1"/>
  <c r="H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H44"/>
  <c r="H43"/>
  <c r="H42"/>
  <c r="H39"/>
  <c r="H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I45" l="1"/>
  <c r="I8"/>
  <c r="I16" s="1"/>
  <c r="I43"/>
  <c r="I38"/>
  <c r="I42"/>
  <c r="I44"/>
  <c r="I37"/>
  <c r="I39"/>
  <c r="I46"/>
  <c r="I29"/>
  <c r="I34"/>
  <c r="I48" l="1"/>
  <c r="I40"/>
  <c r="I49" l="1"/>
  <c r="F3" i="10" l="1"/>
  <c r="D4"/>
  <c r="K21" i="12" l="1"/>
  <c r="G13"/>
  <c r="S13" s="1"/>
  <c r="F4" i="10"/>
  <c r="S21" i="12" l="1"/>
  <c r="G19" l="1"/>
  <c r="S19" s="1"/>
  <c r="H43" i="1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<sst xmlns="http://schemas.openxmlformats.org/spreadsheetml/2006/main" count="1201" uniqueCount="367">
  <si>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</si>
  <si>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</si>
  <si>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</si>
  <si>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</si>
  <si>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</si>
  <si>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</si>
  <si>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</si>
  <si>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</si>
  <si>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</si>
  <si>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</si>
  <si>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</si>
  <si>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</si>
  <si>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</si>
  <si>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</si>
  <si>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</si>
  <si>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</si>
  <si>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</si>
  <si>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</si>
  <si>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</si>
  <si>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</si>
  <si>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</si>
  <si>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</si>
  <si>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</si>
  <si>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</si>
  <si>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</si>
  <si>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</si>
  <si>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</si>
  <si>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</si>
  <si>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</si>
  <si>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</si>
  <si>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</si>
  <si>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</si>
  <si>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</si>
  <si>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</si>
  <si>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</si>
  <si>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</si>
  <si>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</si>
  <si>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</si>
  <si>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</si>
  <si>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</si>
  <si>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</si>
  <si>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</si>
  <si>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</si>
  <si>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</si>
  <si>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</si>
  <si>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</si>
  <si>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</si>
  <si>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</si>
  <si>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</si>
  <si>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</si>
  <si>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</si>
  <si>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</si>
  <si>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</si>
  <si>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</si>
  <si>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</si>
  <si>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</si>
  <si>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</si>
  <si>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</si>
  <si>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</si>
  <si>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</si>
  <si>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</si>
  <si>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</si>
  <si>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</si>
  <si>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</si>
  <si>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</si>
  <si>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</si>
  <si>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</si>
  <si>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</si>
  <si>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</si>
  <si>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</si>
  <si>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</si>
  <si>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</si>
  <si>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</si>
  <si>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</si>
  <si>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</si>
  <si>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</si>
  <si>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</si>
  <si>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</si>
  <si>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</si>
  <si>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</si>
  <si>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</si>
  <si>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</si>
  <si>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</si>
  <si>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</si>
  <si>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</si>
  <si>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</si>
  <si>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</si>
  <si>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</si>
  <si>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</si>
  <si>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</si>
  <si>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</si>
  <si>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</si>
  <si>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</si>
  <si>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</si>
  <si>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</si>
  <si>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</si>
  <si>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</si>
  <si>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</si>
  <si>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</si>
  <si>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</si>
  <si>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</si>
  <si>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</si>
  <si>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</si>
  <si>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</si>
  <si>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</si>
  <si>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</si>
  <si>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</si>
  <si>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</si>
  <si>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</si>
  <si>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</si>
  <si>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</si>
  <si>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</si>
  <si>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</si>
  <si>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</si>
  <si>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</si>
  <si>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</si>
  <si>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</si>
  <si>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</si>
  <si>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</si>
  <si>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</si>
  <si>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</si>
  <si>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</si>
  <si>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</si>
  <si>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</si>
  <si>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</si>
  <si>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</si>
  <si>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</si>
  <si>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</si>
  <si>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</si>
  <si>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</si>
  <si>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</si>
  <si>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</si>
  <si>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</si>
  <si>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</si>
  <si>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</si>
  <si>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</si>
  <si>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</si>
  <si>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</si>
  <si>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</si>
  <si>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</si>
  <si>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</si>
  <si>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</si>
  <si>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</si>
  <si>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</si>
  <si>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</si>
  <si>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</si>
  <si>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</si>
  <si>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</si>
  <si>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</si>
  <si>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</si>
  <si>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</si>
  <si>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</si>
  <si>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</si>
  <si>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</si>
  <si>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</si>
  <si>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</si>
  <si>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</si>
  <si>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</si>
  <si>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</si>
  <si>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</si>
  <si>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</si>
  <si>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</si>
  <si>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</si>
  <si>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</si>
  <si>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</si>
  <si>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</si>
  <si>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</si>
  <si>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</si>
  <si>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</si>
  <si>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</si>
  <si>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</si>
  <si>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</si>
  <si>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</si>
  <si>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</si>
  <si>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</si>
  <si>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</si>
  <si>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</si>
  <si>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</si>
  <si>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</si>
  <si>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</si>
  <si>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</si>
  <si>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</si>
  <si>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</si>
  <si>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</si>
  <si>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</si>
  <si>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</si>
  <si>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</si>
  <si>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</si>
  <si>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</si>
  <si>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</si>
  <si>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</si>
  <si>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</si>
  <si>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</si>
  <si>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</si>
  <si>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</si>
  <si>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</si>
  <si>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</si>
  <si>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</si>
  <si>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</si>
  <si>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</si>
  <si>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</si>
  <si>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</si>
  <si>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</si>
  <si>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</si>
  <si>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</si>
  <si>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</si>
  <si>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</si>
  <si>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</si>
  <si>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</si>
  <si>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</si>
  <si>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</si>
  <si>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</si>
  <si>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</si>
  <si>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</si>
  <si>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</si>
  <si>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</si>
  <si>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</si>
  <si>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</si>
  <si>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</si>
  <si>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</si>
  <si>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</si>
  <si>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</si>
  <si>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</si>
  <si>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</si>
  <si>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</si>
  <si>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</si>
  <si>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</si>
  <si>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</si>
  <si>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</si>
  <si>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</si>
  <si>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</si>
  <si>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</si>
  <si>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</si>
  <si>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</si>
  <si>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</si>
  <si>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</si>
  <si>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</si>
  <si>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</si>
  <si>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</si>
  <si>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</si>
  <si>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</si>
  <si>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</si>
  <si>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</si>
  <si>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</si>
  <si>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</si>
  <si>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</si>
  <si>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</si>
  <si>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</si>
  <si>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</si>
  <si>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</si>
  <si>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</si>
  <si>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</si>
  <si>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</si>
  <si>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</si>
  <si>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</si>
  <si>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</si>
  <si>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</si>
  <si>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</si>
  <si>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</si>
  <si>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</si>
  <si>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</si>
  <si>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</si>
  <si>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</si>
  <si>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</si>
  <si>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</si>
  <si>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</si>
  <si>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</si>
  <si>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</si>
  <si>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</si>
  <si>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</si>
  <si>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</si>
  <si>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</si>
  <si>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</si>
  <si>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</si>
  <si>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</si>
  <si>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</si>
  <si>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</si>
  <si>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</si>
  <si>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</si>
  <si>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</si>
  <si>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</si>
  <si>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UNID.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</si>
  <si>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</si>
  <si>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</si>
  <si>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</si>
  <si>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</si>
  <si>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</si>
  <si>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</si>
  <si>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</si>
  <si>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CAMADA DE ROLAMENTO</t>
  </si>
  <si>
    <t>SUBSTITUIÇÃO DE SOLO</t>
  </si>
  <si>
    <t>ESCAVACAO E CARGA MATERIAL 1A CATEGORIA, UTILIZANDO TRATOR DE ESTEIRAS DE 110 A 160HP COM LAMINA, PESO OPERACIONAL * 13T E PA CARREGADEIRA COM 170 HP</t>
  </si>
  <si>
    <t>ABERTURA E PREPARO DE CAIXA ATÉ 40CM, COMPACTACAO DO SUBLEITO MÍNIMO DE 95% PN E TRANSPORTE ATÉ O RAIO DE 1,0 KM</t>
  </si>
  <si>
    <t>54.01.030</t>
  </si>
  <si>
    <t>EXECUÇÃO DE PASSEIO (CALÇADA) OU PISO DE CONCRETO COM CONCRETO MOLDADO IN LOCO, USINADO, ACABAMENTO CONVENCIONAL, NÃO ARMADO. AF_07/2016</t>
  </si>
  <si>
    <t>SINALIZAÇÃO</t>
  </si>
  <si>
    <t>97.05.100</t>
  </si>
  <si>
    <t>SINALIZAÇÃO VERTICAL EM PLACA DE AÇO GALVANIZADA COM PINTURA EM ESMALTE SINTÉTICO</t>
  </si>
  <si>
    <t>46.08.050</t>
  </si>
  <si>
    <t>TUBO AÇO GALVANIZADO SEM COSTURA SCHEDULE 40, DN = 2", INCLUSIVE CONEXÕES</t>
  </si>
  <si>
    <t>DRENAGEM</t>
  </si>
  <si>
    <t>49.12.030</t>
  </si>
  <si>
    <t>BOCA DE LOBO DUPLA TIPO PMSP, COM TAMPA DE CONCRETO</t>
  </si>
  <si>
    <t>ESCAVACAO MECANICA DE VALA EM MATERIAL DE 2A. CATEGORIA ATE 2 M DE PROFUNDIDADE COM UTILIZACAO DE ESCAVADEIRA HIDRAULICA</t>
  </si>
  <si>
    <t>TUBO DE CONCRETO PARA REDES COLETORAS DE ÁGUAS PLUVIAIS, DIÂMETRO DE 400 MM, JUNTA RÍGIDA, INSTALADO EM LOCAL COM BAIXO NÍVEL DE INTERFERÊNCIAS - FORNECIMENTO E ASSENTAMENTO. AF_12/2015</t>
  </si>
  <si>
    <t>TUBO DE CONCRETO PARA REDES COLETORAS DE ÁGUAS PLUVIAIS, DIÂMETRO DE 600 MM, JUNTA RÍGIDA, INSTALADO EM LOCAL COM BAIXO NÍVEL DE INTERFERÊNCIAS - FORNECIMENTO E ASSENTAMENTO. AF_12/2015</t>
  </si>
  <si>
    <t>5.8</t>
  </si>
  <si>
    <t>5.9</t>
  </si>
  <si>
    <t>73856/001</t>
  </si>
  <si>
    <t>73856/002</t>
  </si>
  <si>
    <t>BOCA DE LOBO SIMPLES TIPO PMSP, COM TAMPA DE CONCRETO</t>
  </si>
  <si>
    <t>49.12.010</t>
  </si>
  <si>
    <t>5.10</t>
  </si>
  <si>
    <t>5.11</t>
  </si>
  <si>
    <t>5.12</t>
  </si>
  <si>
    <t>TUBO DE CONCRETO PARA REDES COLETORAS DE ÁGUAS PLUVIAIS, DIÂMETRO DE 800 MM, JUNTA RÍGIDA, INSTALADO EM LOCAL COM BAIXO NÍVEL DE INTERFERÊNCIAS - FORNECIMENTO E ASSENTAMENTO. AF_12/2015</t>
  </si>
  <si>
    <t>73856/003</t>
  </si>
  <si>
    <t>PISO EM LADRILHO HIDRÁULICO PODOTÁTIL VÁRIAS CORES (25X25X2,5CM), ASSENTADO COM ARGAMASSA MISTA</t>
  </si>
  <si>
    <t>30.04.030</t>
  </si>
  <si>
    <t>TERRAPLANAGEM</t>
  </si>
  <si>
    <t xml:space="preserve">PAVIMENTAÇÃO </t>
  </si>
  <si>
    <t>LASTRO COM PREPARO DE FUNDO, LARGURA MAIOR OU IGUAL A 1,5 M, COM CAMADA DE BRITA, LANÇAMENTO MECANIZADO, EM LOCAL COM NÍVEL BAIXO DE INTERFERÊNCIA. AF_06/2016</t>
  </si>
  <si>
    <t xml:space="preserve">CALÇADA </t>
  </si>
  <si>
    <t>REATERRO MANUAL DE VALAS COM COMPACTAÇÃO MECANIZADA. AF_04/2016</t>
  </si>
  <si>
    <t>73856/004</t>
  </si>
  <si>
    <t>5.13</t>
  </si>
  <si>
    <t>5.14</t>
  </si>
  <si>
    <t>CAIAÇÃO EM MEIO FIO</t>
  </si>
  <si>
    <t>54.01.010</t>
  </si>
  <si>
    <t>REGULARIZAÇÃO E COMPACTAÇÃO MECANIZADA DE SUPERFÍCIE, SEM CONTROLE DO PROCTOR NORMAL</t>
  </si>
  <si>
    <t>TRANSPORTE COM CAMINHÃO BASCULANTE DE 10 M3, EM VIA URBANA PAVIMENTADA, DMT ACIMA DE 30KM (UNIDADE: M3XKM). AF_04/2016</t>
  </si>
  <si>
    <t>M³xKM</t>
  </si>
  <si>
    <t>CPOS/NOV/19</t>
  </si>
  <si>
    <t>CONCRETO CICLOPICO FCK=10MPA 30% PEDRA DE MAO INCLUSIVE LANCAMENTO (MURO DE ARRIMO)</t>
  </si>
  <si>
    <t>GUIA (MEIO-FIO) E SARJETA CONJUGADOS DE CONCRETO, MOLDADA IN LOCO EM TRECHO RETO COM EXTRUSORA, 45 CM BASE (15 CM BASE DA GUIA + 30 CM BASE DA SARJETA) X 22 CM ALTURA. AF_06/2016</t>
  </si>
  <si>
    <t>LEVANTAMENTO DE PV</t>
  </si>
  <si>
    <t>4.7</t>
  </si>
  <si>
    <t>EVERTON DIEGO M. PAULINO</t>
  </si>
  <si>
    <t>ENGENHEIRO CIVIL - CREA/SP: 5061470477</t>
  </si>
  <si>
    <t>ESPALHAMENTO DE MATERIAL COM TRATOR DE ESTEIRAS. AF_11/2019</t>
  </si>
  <si>
    <t>REGULARIZAÇÃO E COMPACTAÇÃO DE SUBLEITO DE SOLO PREDOMINANTEMENTE ARGILOSO. AF_11/2019</t>
  </si>
  <si>
    <t>100576</t>
  </si>
  <si>
    <t>EXECUÇÃO DE PAVIMENTO COM APLICAÇÃO DE CONCRETO ASFÁLTICO, CAMADA DE ROLAMENTO - EXCLUSIVE CARGA E TRANSPORTE. AF_11/2019</t>
  </si>
  <si>
    <r>
      <t>OBRA:</t>
    </r>
    <r>
      <rPr>
        <sz val="12"/>
        <rFont val="Arial"/>
        <family val="2"/>
      </rPr>
      <t xml:space="preserve"> PAVIMENTAÇÃO ASFÁLTICA E OBRAS COMPLEMENTARES, TAIS COMO CONFECÇAO DE GUIAS E SARJETAS, CALÇADA, DRENAGEM E SINALIZAÇÃO.</t>
    </r>
  </si>
  <si>
    <t>SINAPI/MAR/20</t>
  </si>
  <si>
    <t>04.40.010</t>
  </si>
  <si>
    <t>RETIRADA MANUAL DE GUIA PRÉ-MOLDADA, INCLUSIVE LIMPEZA, CARREGAMENTO, TRANSPORTE ATÉ 1,0 QUILÔMETRO E DESCARREGAMENTO</t>
  </si>
  <si>
    <t xml:space="preserve">FONTE: TABELA SINAPI COM DESONERAÇÃO DE MARÇO/2020 E CPOS NOVEMBRO/2019 - BDI: 26,75% </t>
  </si>
  <si>
    <t xml:space="preserve">CARGA E DESCARGA MECANICA DE SOLO UTILIZANDO CAMINHAO BASCULANTE 6,0M3 /16T E PA CARREGADEIRA SOBRE PNEUS 128 HP, CAPACIDADE DA CAÇAMBA 1,7 A 2,8 m³, PESO OPERACIONAL 11632 Kg </t>
  </si>
  <si>
    <t>EXECUÇÃO E COMPACTAÇÃO DE BASE E OU SUB BASE PARA PAVIMENTAÇÃO DE BRITA GRADUADA SIMPLES - EXCLUSIVE CARGA E TRANSPORTE. AF_11/2019</t>
  </si>
  <si>
    <t>EXECUÇÃO DE IMPRIMAÇÃO COM ASFALTO DILUÍDO CM-30. AF_11/2019</t>
  </si>
  <si>
    <t>EXECUÇÃO DE PINTURA DE LIGAÇÃO COM EMULSÃO ASFÁLTICA RR-2C. AF_11/2019</t>
  </si>
  <si>
    <t>TUBO DE CONCRETO PARA REDES COLETORAS DE ÁGUAS PLUVIAIS, DIÂMETRO DE 1000 MM, JUNTA RÍGIDA, INSTALADO EM LOCAL COM BAIXO NÍVEL DE INTERFERÊNCIAS - FORNECIMENTO E ASSENTAMENTO. AF_12/2015</t>
  </si>
  <si>
    <t>BOCA P/BUEIRO SIMPLES TUBULAR D=0,40M EM CONCRETO CICLOPICO, INCLINDOFORMAS, ESCAVACAO, REATERRO E MATERIAIS, EXCLUINDO MATERIAL REATERRO JAZIDA E TRANSPORTE</t>
  </si>
  <si>
    <t>BOCA PARA BUEIRO SIMPLES TUBULAR, DIAMETRO =0,60M, EM CONCRETO CICLOPICO, INCLUINDO FORMAS, ESCAVACAO, REATERRO E MATERIAIS, EXCLUINDO MATERIAL REATERRO JAZIDA E TRANSPORTE.</t>
  </si>
  <si>
    <t>BOCA PARA BUEIRO SIMPLES TUBULAR, DIAMETRO =0,80M,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</si>
  <si>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</si>
  <si>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54.06.170</t>
  </si>
  <si>
    <t>SARJETA OU SARJETÃO MOLDADO NO LOCAL, TIPO PMSP EM CONCRETO COM FCK 25 MPA</t>
  </si>
  <si>
    <t>REGISTRO, 19 DE MARÇO DE 2020.</t>
  </si>
  <si>
    <r>
      <t xml:space="preserve">LOCAL: </t>
    </r>
    <r>
      <rPr>
        <sz val="12"/>
        <rFont val="Arial"/>
        <family val="2"/>
      </rPr>
      <t>RUA 13 (TRECHO 2) - JARDIM PAULISTANO - REGISTRO/SP</t>
    </r>
  </si>
  <si>
    <t>Rua José Antônio de Campos, nº 250 – Centro – Cep 11900-000</t>
  </si>
  <si>
    <t>CNPJ – 45.685.872/0001-79</t>
  </si>
  <si>
    <t>Fone (13) 3828-1000 ramal 1105  e-mail: lucas.ferraz@registro.sp.gov.br</t>
  </si>
  <si>
    <t>TOMADA DE PREÇOS Nº 018/2020</t>
  </si>
  <si>
    <t>ANEXO I – PLANILHA DE ORÇAMENTO</t>
  </si>
  <si>
    <t>OBJETO: Contratação de empresa para: 1 – Pavimentação Asfáltica e Obras Complementares, na Rua 13, Bairro Jardim Paulistano, trecho 1, a ser pago através do Convênio nº 347/2020, firmado com a Secretaria de Desenvolvimento Regional, por meio de sua Subsecretaria de Convênios com Municípios e Entidades Não Governamentais; 2 – Pavimentação Asfáltica e Obras Complementares na Rua 13, Bairro Jardim Paulistano, trecho 2, a ser pago através do Convênio nº 148/2020, firmado com a Secretaria de Desenvolvimento Regional, por meio de sua Subsecretaria de Convênios com Municípios e Entidades Não Governamentais. Secretaria Municipal de Planejamento Urbano e Obras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</si>
</sst>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6" formatCode="0.0%"/>
    <numFmt numFmtId="167" formatCode="0.00;[Red]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sz val="12"/>
      <color theme="0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5" fillId="0" borderId="0"/>
  </cellStyleXfs>
  <cellXfs count="383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3" fillId="0" borderId="0" xfId="1" applyFont="1" applyBorder="1" applyAlignment="1">
      <alignment vertical="top"/>
    </xf>
    <xf numFmtId="0" fontId="23" fillId="0" borderId="0" xfId="0" applyFont="1" applyBorder="1" applyAlignment="1"/>
    <xf numFmtId="0" fontId="13" fillId="0" borderId="0" xfId="1" applyFont="1" applyFill="1" applyBorder="1" applyAlignment="1"/>
    <xf numFmtId="10" fontId="11" fillId="0" borderId="1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 wrapText="1"/>
    </xf>
    <xf numFmtId="4" fontId="12" fillId="0" borderId="0" xfId="8" applyNumberFormat="1" applyFont="1" applyFill="1" applyBorder="1" applyAlignment="1">
      <alignment vertical="center" wrapText="1"/>
    </xf>
    <xf numFmtId="10" fontId="12" fillId="0" borderId="0" xfId="1" applyNumberFormat="1" applyFont="1" applyFill="1" applyBorder="1" applyAlignment="1">
      <alignment vertical="center" wrapText="1"/>
    </xf>
    <xf numFmtId="0" fontId="12" fillId="10" borderId="1" xfId="1" applyFont="1" applyFill="1" applyBorder="1" applyAlignment="1">
      <alignment horizontal="center" vertical="center"/>
    </xf>
    <xf numFmtId="10" fontId="12" fillId="10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43" fontId="11" fillId="11" borderId="1" xfId="8" applyFont="1" applyFill="1" applyBorder="1" applyAlignment="1">
      <alignment horizontal="right" vertical="center" wrapText="1"/>
    </xf>
    <xf numFmtId="4" fontId="12" fillId="11" borderId="1" xfId="8" applyNumberFormat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vertical="center" wrapText="1"/>
    </xf>
    <xf numFmtId="0" fontId="11" fillId="11" borderId="1" xfId="1" applyFont="1" applyFill="1" applyBorder="1" applyAlignment="1">
      <alignment horizontal="center" vertical="center" wrapText="1"/>
    </xf>
    <xf numFmtId="4" fontId="11" fillId="11" borderId="1" xfId="8" applyNumberFormat="1" applyFont="1" applyFill="1" applyBorder="1" applyAlignment="1">
      <alignment vertical="center" wrapText="1"/>
    </xf>
    <xf numFmtId="4" fontId="12" fillId="11" borderId="1" xfId="8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right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ont="1" applyFill="1"/>
    <xf numFmtId="43" fontId="0" fillId="0" borderId="0" xfId="0" applyNumberFormat="1" applyFill="1"/>
    <xf numFmtId="43" fontId="9" fillId="0" borderId="0" xfId="1" applyNumberFormat="1" applyFont="1" applyFill="1" applyAlignment="1">
      <alignment vertical="center" wrapText="1"/>
    </xf>
    <xf numFmtId="0" fontId="2" fillId="0" borderId="0" xfId="1" applyFill="1" applyAlignment="1">
      <alignment vertical="top"/>
    </xf>
    <xf numFmtId="4" fontId="11" fillId="0" borderId="1" xfId="1" applyNumberFormat="1" applyFont="1" applyFill="1" applyBorder="1" applyAlignment="1">
      <alignment vertical="center" wrapText="1"/>
    </xf>
    <xf numFmtId="43" fontId="11" fillId="0" borderId="1" xfId="1" applyNumberFormat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2" fontId="44" fillId="0" borderId="0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3" fontId="0" fillId="0" borderId="0" xfId="0" applyNumberFormat="1" applyFill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4" fontId="24" fillId="3" borderId="1" xfId="0" applyNumberFormat="1" applyFont="1" applyFill="1" applyBorder="1" applyAlignment="1">
      <alignment horizontal="center"/>
    </xf>
    <xf numFmtId="4" fontId="18" fillId="0" borderId="9" xfId="0" applyNumberFormat="1" applyFont="1" applyBorder="1" applyAlignment="1">
      <alignment horizontal="right" vertical="top"/>
    </xf>
    <xf numFmtId="10" fontId="22" fillId="0" borderId="1" xfId="7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21" fillId="0" borderId="0" xfId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center"/>
    </xf>
    <xf numFmtId="0" fontId="12" fillId="10" borderId="1" xfId="1" applyFont="1" applyFill="1" applyBorder="1" applyAlignment="1">
      <alignment horizontal="center" vertical="center"/>
    </xf>
    <xf numFmtId="0" fontId="12" fillId="11" borderId="1" xfId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left" vertical="center"/>
    </xf>
    <xf numFmtId="0" fontId="12" fillId="10" borderId="1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2" fillId="11" borderId="6" xfId="1" applyFont="1" applyFill="1" applyBorder="1" applyAlignment="1">
      <alignment horizontal="right" vertical="center" wrapText="1"/>
    </xf>
    <xf numFmtId="0" fontId="12" fillId="11" borderId="7" xfId="1" applyFont="1" applyFill="1" applyBorder="1" applyAlignment="1">
      <alignment horizontal="right" vertical="center" wrapText="1"/>
    </xf>
    <xf numFmtId="0" fontId="12" fillId="11" borderId="8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  <xf numFmtId="0" fontId="46" fillId="0" borderId="0" xfId="0" applyFont="1" applyAlignment="1">
      <alignment horizontal="center"/>
    </xf>
    <xf numFmtId="0" fontId="24" fillId="2" borderId="20" xfId="0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center" vertical="top"/>
    </xf>
    <xf numFmtId="0" fontId="40" fillId="0" borderId="0" xfId="0" applyFont="1" applyAlignment="1">
      <alignment horizontal="center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2711823</xdr:colOff>
      <xdr:row>0</xdr:row>
      <xdr:rowOff>11206</xdr:rowOff>
    </xdr:from>
    <xdr:to>
      <xdr:col>3</xdr:col>
      <xdr:colOff>5177118</xdr:colOff>
      <xdr:row>3</xdr:row>
      <xdr:rowOff>156882</xdr:rowOff>
    </xdr:to>
    <xdr:pic>
      <xdr:nvPicPr>
        <xdr:cNvPr id="2" name="Imagem 1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69298" y="11206"/>
          <a:ext cx="2465295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8" t="s">
        <v>101</v>
      </c>
      <c r="B1" s="308"/>
      <c r="C1" s="308"/>
      <c r="D1" s="308"/>
      <c r="E1" s="308"/>
      <c r="F1" s="308"/>
      <c r="G1" s="308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09" t="s">
        <v>115</v>
      </c>
      <c r="E9" s="309"/>
      <c r="F9" s="309"/>
      <c r="G9" s="309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10" t="s">
        <v>112</v>
      </c>
      <c r="B18" s="310"/>
      <c r="C18" s="310"/>
      <c r="D18" s="144"/>
      <c r="E18" s="144"/>
      <c r="F18" s="144"/>
      <c r="G18" s="144"/>
      <c r="H18" s="77"/>
      <c r="I18" s="77"/>
      <c r="J18" s="75"/>
    </row>
    <row r="19" spans="1:10" ht="15.75">
      <c r="A19" s="311" t="s">
        <v>113</v>
      </c>
      <c r="B19" s="311"/>
      <c r="C19" s="311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1" t="s">
        <v>96</v>
      </c>
      <c r="B34" s="311"/>
      <c r="C34" s="311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40" t="s">
        <v>259</v>
      </c>
      <c r="D3" s="340"/>
      <c r="E3" s="340"/>
      <c r="F3" s="340"/>
      <c r="G3" s="340"/>
      <c r="H3" s="340"/>
      <c r="I3" s="340"/>
      <c r="J3" s="340"/>
      <c r="K3" s="340"/>
    </row>
    <row r="4" spans="2:17" ht="24" customHeight="1" thickBot="1">
      <c r="B4" s="55" t="s">
        <v>3</v>
      </c>
      <c r="C4" s="340" t="s">
        <v>279</v>
      </c>
      <c r="D4" s="340"/>
      <c r="E4" s="340"/>
      <c r="F4" s="340"/>
      <c r="G4" s="340"/>
      <c r="H4" s="340"/>
      <c r="I4" s="340"/>
      <c r="J4" s="340"/>
      <c r="K4" s="340"/>
    </row>
    <row r="5" spans="2:17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66"/>
      <c r="C6" s="366"/>
      <c r="D6" s="366"/>
      <c r="E6" s="366"/>
      <c r="F6" s="367"/>
      <c r="G6" s="367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284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284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76" t="s">
        <v>38</v>
      </c>
      <c r="C12" s="370"/>
      <c r="D12" s="370"/>
      <c r="E12" s="371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284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284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284</v>
      </c>
      <c r="D17" s="7">
        <v>72887</v>
      </c>
      <c r="E17" s="17" t="s">
        <v>285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284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284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284</v>
      </c>
      <c r="D21" s="7">
        <v>72886</v>
      </c>
      <c r="E21" s="17" t="s">
        <v>286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284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284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284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284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284</v>
      </c>
      <c r="D28" s="7">
        <v>83357</v>
      </c>
      <c r="E28" s="17" t="s">
        <v>287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284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76" t="s">
        <v>38</v>
      </c>
      <c r="C30" s="370"/>
      <c r="D30" s="370"/>
      <c r="E30" s="371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284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284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284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76" t="s">
        <v>38</v>
      </c>
      <c r="C35" s="370"/>
      <c r="D35" s="370"/>
      <c r="E35" s="371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284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284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284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284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284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284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377" t="s">
        <v>38</v>
      </c>
      <c r="C43" s="374"/>
      <c r="D43" s="374"/>
      <c r="E43" s="375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378" t="s">
        <v>197</v>
      </c>
      <c r="C44" s="378"/>
      <c r="D44" s="378"/>
      <c r="E44" s="378"/>
      <c r="F44" s="378"/>
      <c r="G44" s="378"/>
      <c r="H44" s="378"/>
      <c r="I44" s="378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283</v>
      </c>
      <c r="C45" s="27"/>
      <c r="D45" s="27"/>
      <c r="E45" s="27"/>
      <c r="F45" s="28"/>
      <c r="G45" s="27"/>
      <c r="H45" s="336" t="s">
        <v>288</v>
      </c>
      <c r="I45" s="336"/>
      <c r="J45" s="336"/>
      <c r="K45" s="336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34"/>
      <c r="I48" s="334"/>
      <c r="J48" s="334"/>
      <c r="K48" s="334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35" t="s">
        <v>244</v>
      </c>
      <c r="G50" s="335"/>
      <c r="H50" s="335"/>
      <c r="I50" s="335"/>
      <c r="J50" s="335"/>
      <c r="K50" s="335"/>
      <c r="L50" s="1"/>
      <c r="M50" s="61"/>
    </row>
    <row r="51" spans="2:13">
      <c r="B51" s="332" t="s">
        <v>96</v>
      </c>
      <c r="C51" s="332"/>
      <c r="D51" s="332"/>
      <c r="E51" s="332"/>
      <c r="F51" s="344" t="s">
        <v>245</v>
      </c>
      <c r="G51" s="344"/>
      <c r="H51" s="344"/>
      <c r="I51" s="344"/>
      <c r="J51" s="344"/>
      <c r="K51" s="344"/>
      <c r="L51" s="1"/>
      <c r="M51" s="61"/>
    </row>
    <row r="52" spans="2:13" ht="15.75">
      <c r="B52" s="2"/>
      <c r="C52" s="2"/>
      <c r="D52" s="2"/>
      <c r="E52" s="3"/>
      <c r="F52" s="372"/>
      <c r="G52" s="372"/>
      <c r="H52" s="372"/>
      <c r="I52" s="372"/>
      <c r="J52" s="372"/>
      <c r="K52" s="372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7"/>
      <c r="C54" s="337"/>
      <c r="D54" s="337"/>
      <c r="E54" s="337"/>
      <c r="F54" s="337"/>
      <c r="G54" s="337"/>
    </row>
    <row r="55" spans="2:13">
      <c r="B55" s="338"/>
      <c r="C55" s="338"/>
      <c r="D55" s="338"/>
      <c r="E55" s="338"/>
      <c r="F55" s="338"/>
      <c r="G55" s="338"/>
    </row>
    <row r="56" spans="2:13">
      <c r="B56" s="338"/>
      <c r="C56" s="338"/>
      <c r="D56" s="338"/>
      <c r="E56" s="338"/>
      <c r="F56" s="338"/>
      <c r="G56" s="338"/>
    </row>
  </sheetData>
  <mergeCells count="23"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  <mergeCell ref="B55:G55"/>
    <mergeCell ref="B56:G56"/>
    <mergeCell ref="H48:K48"/>
    <mergeCell ref="F50:K50"/>
    <mergeCell ref="B51:E51"/>
    <mergeCell ref="F51:K51"/>
    <mergeCell ref="F52:K52"/>
    <mergeCell ref="B54:G5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15" t="s">
        <v>120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</row>
    <row r="3" spans="1:21" s="66" customFormat="1" ht="27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</row>
    <row r="4" spans="1:21" s="98" customFormat="1" ht="28.5" customHeight="1">
      <c r="A4" s="95" t="s">
        <v>116</v>
      </c>
      <c r="B4" s="95" t="s">
        <v>117</v>
      </c>
      <c r="C4" s="324" t="s">
        <v>121</v>
      </c>
      <c r="D4" s="324"/>
      <c r="E4" s="324"/>
      <c r="F4" s="324"/>
      <c r="G4" s="324" t="s">
        <v>122</v>
      </c>
      <c r="H4" s="324"/>
      <c r="I4" s="324"/>
      <c r="J4" s="324"/>
      <c r="K4" s="324" t="s">
        <v>123</v>
      </c>
      <c r="L4" s="324"/>
      <c r="M4" s="324"/>
      <c r="N4" s="324"/>
      <c r="O4" s="324" t="s">
        <v>124</v>
      </c>
      <c r="P4" s="324"/>
      <c r="Q4" s="324"/>
      <c r="R4" s="324"/>
      <c r="S4" s="96" t="s">
        <v>125</v>
      </c>
      <c r="T4" s="97" t="s">
        <v>118</v>
      </c>
    </row>
    <row r="5" spans="1:21" s="98" customFormat="1" ht="13.15" customHeight="1">
      <c r="A5" s="318">
        <v>1</v>
      </c>
      <c r="B5" s="319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8"/>
      <c r="B6" s="319"/>
      <c r="C6" s="320">
        <f>SUM('RELAÇÃO DAS RUAS'!G3)</f>
        <v>432106.08228487329</v>
      </c>
      <c r="D6" s="321"/>
      <c r="E6" s="321"/>
      <c r="F6" s="321"/>
      <c r="G6" s="322"/>
      <c r="H6" s="323"/>
      <c r="I6" s="323"/>
      <c r="J6" s="323"/>
      <c r="K6" s="322"/>
      <c r="L6" s="323"/>
      <c r="M6" s="323"/>
      <c r="N6" s="323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8">
        <v>2</v>
      </c>
      <c r="B10" s="319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8"/>
      <c r="B11" s="319"/>
      <c r="C11" s="107"/>
      <c r="D11" s="107"/>
      <c r="E11" s="107"/>
      <c r="F11" s="107"/>
      <c r="G11" s="320" t="e">
        <f>SUM('RELAÇÃO DAS RUAS'!#REF!)</f>
        <v>#REF!</v>
      </c>
      <c r="H11" s="325"/>
      <c r="I11" s="325"/>
      <c r="J11" s="325"/>
      <c r="K11" s="322"/>
      <c r="L11" s="323"/>
      <c r="M11" s="323"/>
      <c r="N11" s="323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8">
        <v>3</v>
      </c>
      <c r="B12" s="319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8"/>
      <c r="B13" s="319"/>
      <c r="C13" s="107"/>
      <c r="D13" s="107"/>
      <c r="E13" s="107"/>
      <c r="F13" s="107"/>
      <c r="G13" s="320" t="e">
        <f>SUM('RELAÇÃO DAS RUAS'!#REF!)</f>
        <v>#REF!</v>
      </c>
      <c r="H13" s="321"/>
      <c r="I13" s="321"/>
      <c r="J13" s="321"/>
      <c r="K13" s="322"/>
      <c r="L13" s="326"/>
      <c r="M13" s="326"/>
      <c r="N13" s="326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8">
        <v>4</v>
      </c>
      <c r="B14" s="319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8"/>
      <c r="B15" s="319"/>
      <c r="C15" s="107"/>
      <c r="D15" s="107"/>
      <c r="E15" s="107"/>
      <c r="F15" s="107"/>
      <c r="G15" s="320" t="e">
        <f>SUM('RELAÇÃO DAS RUAS'!#REF!)</f>
        <v>#REF!</v>
      </c>
      <c r="H15" s="321"/>
      <c r="I15" s="321"/>
      <c r="J15" s="321"/>
      <c r="K15" s="322"/>
      <c r="L15" s="323"/>
      <c r="M15" s="323"/>
      <c r="N15" s="323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8">
        <v>5</v>
      </c>
      <c r="B16" s="319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8"/>
      <c r="B17" s="319"/>
      <c r="C17" s="107"/>
      <c r="D17" s="107"/>
      <c r="E17" s="107"/>
      <c r="F17" s="107"/>
      <c r="G17" s="320" t="e">
        <f>SUM('RELAÇÃO DAS RUAS'!#REF!)</f>
        <v>#REF!</v>
      </c>
      <c r="H17" s="320"/>
      <c r="I17" s="320"/>
      <c r="J17" s="320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8">
        <v>6</v>
      </c>
      <c r="B18" s="319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8"/>
      <c r="B19" s="319"/>
      <c r="C19" s="107"/>
      <c r="D19" s="107"/>
      <c r="E19" s="107"/>
      <c r="F19" s="107"/>
      <c r="G19" s="320" t="e">
        <f>SUM('RELAÇÃO DAS RUAS'!#REF!)</f>
        <v>#REF!</v>
      </c>
      <c r="H19" s="325"/>
      <c r="I19" s="325"/>
      <c r="J19" s="325"/>
      <c r="K19" s="320"/>
      <c r="L19" s="325"/>
      <c r="M19" s="325"/>
      <c r="N19" s="325"/>
      <c r="O19" s="325"/>
      <c r="P19" s="325"/>
      <c r="Q19" s="325"/>
      <c r="R19" s="325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8">
        <v>7</v>
      </c>
      <c r="B20" s="319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8"/>
      <c r="B21" s="319"/>
      <c r="C21" s="107"/>
      <c r="D21" s="107"/>
      <c r="E21" s="107"/>
      <c r="F21" s="107"/>
      <c r="G21" s="322"/>
      <c r="H21" s="323"/>
      <c r="I21" s="323"/>
      <c r="J21" s="323"/>
      <c r="K21" s="320" t="e">
        <f>SUM(#REF!)</f>
        <v>#REF!</v>
      </c>
      <c r="L21" s="325"/>
      <c r="M21" s="325"/>
      <c r="N21" s="325"/>
      <c r="O21" s="327"/>
      <c r="P21" s="327"/>
      <c r="Q21" s="327"/>
      <c r="R21" s="327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8">
        <v>8</v>
      </c>
      <c r="B22" s="319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8"/>
      <c r="B23" s="319"/>
      <c r="C23" s="107"/>
      <c r="D23" s="107"/>
      <c r="E23" s="107"/>
      <c r="F23" s="107"/>
      <c r="G23" s="110"/>
      <c r="H23" s="103"/>
      <c r="I23" s="103"/>
      <c r="J23" s="103"/>
      <c r="K23" s="328" t="e">
        <f>SUM('RELAÇÃO DAS RUAS'!#REF!)/2</f>
        <v>#REF!</v>
      </c>
      <c r="L23" s="328"/>
      <c r="M23" s="328"/>
      <c r="N23" s="328"/>
      <c r="O23" s="328" t="e">
        <f>SUM('RELAÇÃO DAS RUAS'!#REF!)/2</f>
        <v>#REF!</v>
      </c>
      <c r="P23" s="328"/>
      <c r="Q23" s="328"/>
      <c r="R23" s="328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8">
        <v>9</v>
      </c>
      <c r="B24" s="319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8"/>
      <c r="B25" s="319"/>
      <c r="C25" s="107"/>
      <c r="D25" s="107"/>
      <c r="E25" s="107"/>
      <c r="F25" s="107"/>
      <c r="G25" s="110"/>
      <c r="H25" s="103"/>
      <c r="I25" s="103"/>
      <c r="J25" s="103"/>
      <c r="K25" s="328"/>
      <c r="L25" s="328"/>
      <c r="M25" s="328"/>
      <c r="N25" s="328"/>
      <c r="O25" s="328" t="e">
        <f>SUM('RELAÇÃO DAS RUAS'!#REF!)</f>
        <v>#REF!</v>
      </c>
      <c r="P25" s="328"/>
      <c r="Q25" s="328"/>
      <c r="R25" s="328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20">
        <f>SUM(C6:F21)</f>
        <v>432106.08228487329</v>
      </c>
      <c r="D26" s="320"/>
      <c r="E26" s="320"/>
      <c r="F26" s="320"/>
      <c r="G26" s="320" t="e">
        <f>SUM(G5:J25)</f>
        <v>#REF!</v>
      </c>
      <c r="H26" s="320"/>
      <c r="I26" s="320"/>
      <c r="J26" s="320"/>
      <c r="K26" s="320" t="e">
        <f>SUM(K5:N25)</f>
        <v>#REF!</v>
      </c>
      <c r="L26" s="320"/>
      <c r="M26" s="320"/>
      <c r="N26" s="320"/>
      <c r="O26" s="320" t="e">
        <f>SUM(O5:R25)</f>
        <v>#REF!</v>
      </c>
      <c r="P26" s="320"/>
      <c r="Q26" s="320"/>
      <c r="R26" s="320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30" t="e">
        <f>C26/S27</f>
        <v>#REF!</v>
      </c>
      <c r="D27" s="330"/>
      <c r="E27" s="330"/>
      <c r="F27" s="330"/>
      <c r="G27" s="330" t="e">
        <f>G26/S27</f>
        <v>#REF!</v>
      </c>
      <c r="H27" s="330"/>
      <c r="I27" s="330"/>
      <c r="J27" s="330"/>
      <c r="K27" s="330" t="e">
        <f>K26/S27</f>
        <v>#REF!</v>
      </c>
      <c r="L27" s="330"/>
      <c r="M27" s="330"/>
      <c r="N27" s="330"/>
      <c r="O27" s="330" t="e">
        <f>O26/S27</f>
        <v>#REF!</v>
      </c>
      <c r="P27" s="330"/>
      <c r="Q27" s="330"/>
      <c r="R27" s="330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29"/>
      <c r="T28" s="329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14" t="s">
        <v>119</v>
      </c>
      <c r="T30" s="314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17" t="s">
        <v>130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13" t="s">
        <v>113</v>
      </c>
      <c r="B33" s="313"/>
      <c r="C33" s="313"/>
      <c r="D33" s="313"/>
      <c r="E33" s="313"/>
      <c r="F33" s="313"/>
      <c r="G33" s="313"/>
      <c r="H33" s="313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12"/>
      <c r="I50" s="312"/>
      <c r="J50" s="312"/>
    </row>
  </sheetData>
  <mergeCells count="56"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  <mergeCell ref="A22:A23"/>
    <mergeCell ref="B22:B23"/>
    <mergeCell ref="K23:N23"/>
    <mergeCell ref="O23:R23"/>
    <mergeCell ref="A24:A25"/>
    <mergeCell ref="B24:B25"/>
    <mergeCell ref="K25:N25"/>
    <mergeCell ref="O25:R25"/>
    <mergeCell ref="A20:A21"/>
    <mergeCell ref="B20:B21"/>
    <mergeCell ref="G21:J21"/>
    <mergeCell ref="K21:N21"/>
    <mergeCell ref="O21:R21"/>
    <mergeCell ref="A18:A19"/>
    <mergeCell ref="B18:B19"/>
    <mergeCell ref="G19:J19"/>
    <mergeCell ref="K19:N19"/>
    <mergeCell ref="O19:R19"/>
    <mergeCell ref="A14:A15"/>
    <mergeCell ref="B14:B15"/>
    <mergeCell ref="G15:J15"/>
    <mergeCell ref="K15:N15"/>
    <mergeCell ref="A16:A17"/>
    <mergeCell ref="B16:B17"/>
    <mergeCell ref="G17:J17"/>
    <mergeCell ref="G11:J11"/>
    <mergeCell ref="K11:N11"/>
    <mergeCell ref="A12:A13"/>
    <mergeCell ref="B12:B13"/>
    <mergeCell ref="G13:J13"/>
    <mergeCell ref="K13:N13"/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1" ht="24" customHeight="1" thickBot="1">
      <c r="A4" s="55" t="s">
        <v>3</v>
      </c>
      <c r="B4" s="340" t="s">
        <v>4</v>
      </c>
      <c r="C4" s="340"/>
      <c r="D4" s="340"/>
      <c r="E4" s="340"/>
      <c r="F4" s="340"/>
      <c r="G4" s="340"/>
      <c r="H4" s="340"/>
      <c r="I4" s="340"/>
      <c r="J4" s="340"/>
    </row>
    <row r="5" spans="1:11" ht="32.25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41"/>
      <c r="B6" s="341"/>
      <c r="C6" s="341"/>
      <c r="D6" s="341"/>
      <c r="E6" s="342"/>
      <c r="F6" s="342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1" t="s">
        <v>38</v>
      </c>
      <c r="B9" s="331"/>
      <c r="C9" s="331"/>
      <c r="D9" s="331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1" t="s">
        <v>38</v>
      </c>
      <c r="B13" s="331"/>
      <c r="C13" s="331"/>
      <c r="D13" s="331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1" t="s">
        <v>38</v>
      </c>
      <c r="B18" s="331"/>
      <c r="C18" s="331"/>
      <c r="D18" s="331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1" t="s">
        <v>38</v>
      </c>
      <c r="B22" s="331"/>
      <c r="C22" s="331"/>
      <c r="D22" s="331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1" t="s">
        <v>38</v>
      </c>
      <c r="B28" s="331"/>
      <c r="C28" s="331"/>
      <c r="D28" s="331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1" t="s">
        <v>38</v>
      </c>
      <c r="B36" s="331"/>
      <c r="C36" s="331"/>
      <c r="D36" s="331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1" t="s">
        <v>38</v>
      </c>
      <c r="B41" s="331"/>
      <c r="C41" s="331"/>
      <c r="D41" s="331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43" t="s">
        <v>38</v>
      </c>
      <c r="B44" s="343"/>
      <c r="C44" s="343"/>
      <c r="D44" s="343"/>
      <c r="E44" s="343"/>
      <c r="F44" s="343"/>
      <c r="G44" s="343"/>
      <c r="H44" s="343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33" t="s">
        <v>197</v>
      </c>
      <c r="B45" s="333"/>
      <c r="C45" s="333"/>
      <c r="D45" s="333"/>
      <c r="E45" s="333"/>
      <c r="F45" s="333"/>
      <c r="G45" s="333"/>
      <c r="H45" s="333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36" t="s">
        <v>94</v>
      </c>
      <c r="H46" s="336"/>
      <c r="I46" s="336"/>
      <c r="J46" s="336"/>
      <c r="K46" s="1"/>
    </row>
    <row r="47" spans="1:11" ht="15.75">
      <c r="A47" s="20"/>
      <c r="B47" s="20"/>
      <c r="C47" s="20"/>
      <c r="D47" s="20"/>
      <c r="E47" s="21"/>
      <c r="F47" s="20"/>
      <c r="G47" s="334"/>
      <c r="H47" s="334"/>
      <c r="I47" s="334"/>
      <c r="J47" s="334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35" t="s">
        <v>99</v>
      </c>
      <c r="F50" s="335"/>
      <c r="G50" s="335"/>
      <c r="H50" s="335"/>
      <c r="I50" s="335"/>
      <c r="J50" s="335"/>
      <c r="K50" s="1"/>
      <c r="L50" s="61"/>
    </row>
    <row r="51" spans="1:12">
      <c r="A51" s="332" t="s">
        <v>96</v>
      </c>
      <c r="B51" s="332"/>
      <c r="C51" s="332"/>
      <c r="D51" s="332"/>
      <c r="E51" s="344" t="s">
        <v>97</v>
      </c>
      <c r="F51" s="344"/>
      <c r="G51" s="344"/>
      <c r="H51" s="344"/>
      <c r="I51" s="344"/>
      <c r="J51" s="344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7" t="s">
        <v>169</v>
      </c>
      <c r="B54" s="337"/>
      <c r="C54" s="337"/>
      <c r="D54" s="337"/>
      <c r="E54" s="337"/>
      <c r="F54" s="337"/>
    </row>
    <row r="55" spans="1:12">
      <c r="A55" s="338" t="s">
        <v>95</v>
      </c>
      <c r="B55" s="338"/>
      <c r="C55" s="338"/>
      <c r="D55" s="338"/>
      <c r="E55" s="338"/>
      <c r="F55" s="338"/>
    </row>
    <row r="56" spans="1:12">
      <c r="A56" s="338" t="s">
        <v>96</v>
      </c>
      <c r="B56" s="338"/>
      <c r="C56" s="338"/>
      <c r="D56" s="338"/>
      <c r="E56" s="338"/>
      <c r="F56" s="338"/>
    </row>
  </sheetData>
  <mergeCells count="26"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  <mergeCell ref="A51:D51"/>
    <mergeCell ref="A45:H45"/>
    <mergeCell ref="G47:J47"/>
    <mergeCell ref="E50:J50"/>
    <mergeCell ref="G46:J46"/>
    <mergeCell ref="A9:D9"/>
    <mergeCell ref="A18:D18"/>
    <mergeCell ref="A22:D22"/>
    <mergeCell ref="A36:D36"/>
    <mergeCell ref="A13:D13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0" ht="24.95" customHeight="1" thickBot="1">
      <c r="A4" s="55" t="s">
        <v>3</v>
      </c>
      <c r="B4" s="340" t="s">
        <v>131</v>
      </c>
      <c r="C4" s="340"/>
      <c r="D4" s="340"/>
      <c r="E4" s="340"/>
      <c r="F4" s="340"/>
      <c r="G4" s="340"/>
      <c r="H4" s="340"/>
      <c r="I4" s="340"/>
      <c r="J4" s="340"/>
    </row>
    <row r="5" spans="1:10" ht="24.95" customHeight="1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41"/>
      <c r="B6" s="341"/>
      <c r="C6" s="341"/>
      <c r="D6" s="341"/>
      <c r="E6" s="342"/>
      <c r="F6" s="342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1" t="s">
        <v>38</v>
      </c>
      <c r="B16" s="331"/>
      <c r="C16" s="331"/>
      <c r="D16" s="331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5"/>
      <c r="B17" s="345"/>
      <c r="C17" s="345"/>
      <c r="D17" s="345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1" t="s">
        <v>38</v>
      </c>
      <c r="B29" s="331"/>
      <c r="C29" s="331"/>
      <c r="D29" s="331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1" t="s">
        <v>38</v>
      </c>
      <c r="B34" s="331"/>
      <c r="C34" s="331"/>
      <c r="D34" s="331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6"/>
      <c r="B35" s="346"/>
      <c r="C35" s="346"/>
      <c r="D35" s="346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1" t="s">
        <v>38</v>
      </c>
      <c r="B40" s="331"/>
      <c r="C40" s="331"/>
      <c r="D40" s="331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43" t="s">
        <v>38</v>
      </c>
      <c r="B48" s="343"/>
      <c r="C48" s="343"/>
      <c r="D48" s="343"/>
      <c r="E48" s="343"/>
      <c r="F48" s="343"/>
      <c r="G48" s="343"/>
      <c r="H48" s="343"/>
      <c r="I48" s="63">
        <f>SUM(I42:I47)</f>
        <v>106403.53000692998</v>
      </c>
      <c r="J48" s="58">
        <v>0.21401476300419636</v>
      </c>
    </row>
    <row r="49" spans="1:10" ht="24.95" customHeight="1" thickBot="1">
      <c r="A49" s="333" t="s">
        <v>98</v>
      </c>
      <c r="B49" s="333"/>
      <c r="C49" s="333"/>
      <c r="D49" s="333"/>
      <c r="E49" s="333"/>
      <c r="F49" s="333"/>
      <c r="G49" s="333"/>
      <c r="H49" s="333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36" t="s">
        <v>94</v>
      </c>
      <c r="H50" s="336"/>
      <c r="I50" s="336"/>
      <c r="J50" s="336"/>
    </row>
    <row r="51" spans="1:10" ht="15.75">
      <c r="A51" s="20"/>
      <c r="B51" s="20"/>
      <c r="C51" s="20"/>
      <c r="D51" s="20"/>
      <c r="E51" s="21"/>
      <c r="F51" s="20"/>
      <c r="G51" s="334"/>
      <c r="H51" s="334"/>
      <c r="I51" s="334"/>
      <c r="J51" s="334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35" t="s">
        <v>99</v>
      </c>
      <c r="F54" s="335"/>
      <c r="G54" s="335"/>
      <c r="H54" s="335"/>
      <c r="I54" s="335"/>
      <c r="J54" s="335"/>
    </row>
    <row r="55" spans="1:10">
      <c r="A55" s="332" t="s">
        <v>96</v>
      </c>
      <c r="B55" s="332"/>
      <c r="C55" s="332"/>
      <c r="D55" s="332"/>
      <c r="E55" s="344" t="s">
        <v>97</v>
      </c>
      <c r="F55" s="344"/>
      <c r="G55" s="344"/>
      <c r="H55" s="344"/>
      <c r="I55" s="344"/>
      <c r="J55" s="344"/>
    </row>
  </sheetData>
  <mergeCells count="22"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  <mergeCell ref="A1:J1"/>
    <mergeCell ref="B3:J3"/>
    <mergeCell ref="B4:J4"/>
    <mergeCell ref="A5:A6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5:R94"/>
  <sheetViews>
    <sheetView tabSelected="1" zoomScale="85" zoomScaleNormal="85" zoomScaleSheetLayoutView="90" workbookViewId="0">
      <pane xSplit="4" ySplit="19" topLeftCell="E20" activePane="bottomRight" state="frozen"/>
      <selection pane="topRight" activeCell="E1" sqref="E1"/>
      <selection pane="bottomLeft" activeCell="A7" sqref="A7"/>
      <selection pane="bottomRight" activeCell="L18" sqref="L18"/>
    </sheetView>
  </sheetViews>
  <sheetFormatPr defaultRowHeight="15"/>
  <cols>
    <col min="1" max="1" width="9.85546875" customWidth="1"/>
    <col min="2" max="2" width="17.42578125" customWidth="1"/>
    <col min="3" max="3" width="12.5703125" bestFit="1" customWidth="1"/>
    <col min="4" max="4" width="82.28515625" customWidth="1"/>
    <col min="5" max="5" width="9.85546875" customWidth="1"/>
    <col min="6" max="6" width="13" customWidth="1"/>
    <col min="7" max="7" width="11.5703125" bestFit="1" customWidth="1"/>
    <col min="8" max="8" width="15.7109375" customWidth="1"/>
    <col min="9" max="9" width="13.85546875" customWidth="1"/>
    <col min="10" max="10" width="13" customWidth="1"/>
    <col min="11" max="12" width="13.28515625" customWidth="1"/>
    <col min="13" max="13" width="10.140625" style="263" customWidth="1"/>
    <col min="14" max="14" width="3.7109375" customWidth="1"/>
    <col min="15" max="15" width="12.42578125" hidden="1" customWidth="1"/>
    <col min="16" max="16" width="14.140625" hidden="1" customWidth="1"/>
    <col min="17" max="17" width="10.7109375" customWidth="1"/>
  </cols>
  <sheetData>
    <row r="5" spans="1:10">
      <c r="A5" s="379" t="s">
        <v>361</v>
      </c>
      <c r="B5" s="379"/>
      <c r="C5" s="379"/>
      <c r="D5" s="379"/>
      <c r="E5" s="379"/>
      <c r="F5" s="379"/>
      <c r="G5" s="379"/>
      <c r="H5" s="379"/>
      <c r="I5" s="379"/>
      <c r="J5" s="379"/>
    </row>
    <row r="6" spans="1:10">
      <c r="A6" s="379" t="s">
        <v>362</v>
      </c>
      <c r="B6" s="379"/>
      <c r="C6" s="379"/>
      <c r="D6" s="379"/>
      <c r="E6" s="379"/>
      <c r="F6" s="379"/>
      <c r="G6" s="379"/>
      <c r="H6" s="379"/>
      <c r="I6" s="379"/>
      <c r="J6" s="379"/>
    </row>
    <row r="7" spans="1:10">
      <c r="A7" s="379" t="s">
        <v>363</v>
      </c>
      <c r="B7" s="379"/>
      <c r="C7" s="379"/>
      <c r="D7" s="379"/>
      <c r="E7" s="379"/>
      <c r="F7" s="379"/>
      <c r="G7" s="379"/>
      <c r="H7" s="379"/>
      <c r="I7" s="379"/>
      <c r="J7" s="379"/>
    </row>
    <row r="8" spans="1:10" ht="5.25" customHeight="1"/>
    <row r="9" spans="1:10">
      <c r="A9" s="380" t="s">
        <v>364</v>
      </c>
      <c r="B9" s="381"/>
      <c r="C9" s="381"/>
      <c r="D9" s="381"/>
      <c r="E9" s="381"/>
      <c r="F9" s="381"/>
      <c r="G9" s="381"/>
      <c r="H9" s="381"/>
      <c r="I9" s="381"/>
      <c r="J9" s="381"/>
    </row>
    <row r="10" spans="1:10" ht="5.25" customHeight="1"/>
    <row r="11" spans="1:10">
      <c r="A11" s="380" t="s">
        <v>365</v>
      </c>
      <c r="B11" s="381"/>
      <c r="C11" s="381"/>
      <c r="D11" s="381"/>
      <c r="E11" s="381"/>
      <c r="F11" s="381"/>
      <c r="G11" s="381"/>
      <c r="H11" s="381"/>
      <c r="I11" s="381"/>
      <c r="J11" s="381"/>
    </row>
    <row r="12" spans="1:10" ht="5.25" customHeight="1"/>
    <row r="13" spans="1:10" ht="39" customHeight="1">
      <c r="A13" s="382" t="s">
        <v>366</v>
      </c>
      <c r="B13" s="382"/>
      <c r="C13" s="382"/>
      <c r="D13" s="382"/>
      <c r="E13" s="382"/>
      <c r="F13" s="382"/>
      <c r="G13" s="382"/>
      <c r="H13" s="382"/>
      <c r="I13" s="382"/>
      <c r="J13" s="382"/>
    </row>
    <row r="14" spans="1:10" ht="5.25" customHeight="1"/>
    <row r="15" spans="1:10" ht="31.5" customHeight="1">
      <c r="A15" s="348" t="s">
        <v>0</v>
      </c>
      <c r="B15" s="348"/>
      <c r="C15" s="348"/>
      <c r="D15" s="348"/>
      <c r="E15" s="348"/>
      <c r="F15" s="348"/>
      <c r="G15" s="348"/>
      <c r="H15" s="348"/>
      <c r="I15" s="348"/>
      <c r="J15" s="348"/>
    </row>
    <row r="16" spans="1:10" ht="21" customHeight="1">
      <c r="A16" s="351" t="s">
        <v>343</v>
      </c>
      <c r="B16" s="351"/>
      <c r="C16" s="351"/>
      <c r="D16" s="351"/>
      <c r="E16" s="351"/>
      <c r="F16" s="351"/>
      <c r="G16" s="351"/>
      <c r="H16" s="351"/>
      <c r="I16" s="351"/>
      <c r="J16" s="351"/>
    </row>
    <row r="17" spans="1:18" ht="21" customHeight="1">
      <c r="A17" s="351" t="s">
        <v>360</v>
      </c>
      <c r="B17" s="351"/>
      <c r="C17" s="351"/>
      <c r="D17" s="351"/>
      <c r="E17" s="351"/>
      <c r="F17" s="351"/>
      <c r="G17" s="351"/>
      <c r="H17" s="351"/>
      <c r="I17" s="351"/>
      <c r="J17" s="351"/>
    </row>
    <row r="18" spans="1:18" ht="33.75" customHeight="1">
      <c r="A18" s="352" t="s">
        <v>5</v>
      </c>
      <c r="B18" s="352" t="s">
        <v>6</v>
      </c>
      <c r="C18" s="352" t="s">
        <v>7</v>
      </c>
      <c r="D18" s="352" t="s">
        <v>8</v>
      </c>
      <c r="E18" s="349" t="s">
        <v>9</v>
      </c>
      <c r="F18" s="349" t="s">
        <v>10</v>
      </c>
      <c r="G18" s="272" t="s">
        <v>11</v>
      </c>
      <c r="H18" s="272" t="s">
        <v>12</v>
      </c>
      <c r="I18" s="272" t="s">
        <v>13</v>
      </c>
      <c r="J18" s="273" t="s">
        <v>14</v>
      </c>
      <c r="L18" s="213"/>
    </row>
    <row r="19" spans="1:18" ht="19.5" customHeight="1">
      <c r="A19" s="352"/>
      <c r="B19" s="352"/>
      <c r="C19" s="352"/>
      <c r="D19" s="352"/>
      <c r="E19" s="349"/>
      <c r="F19" s="349"/>
      <c r="G19" s="272" t="s">
        <v>15</v>
      </c>
      <c r="H19" s="272" t="s">
        <v>280</v>
      </c>
      <c r="I19" s="272" t="s">
        <v>15</v>
      </c>
      <c r="J19" s="273"/>
      <c r="L19" s="213"/>
    </row>
    <row r="20" spans="1:18" ht="19.5" customHeight="1">
      <c r="A20" s="26">
        <v>1</v>
      </c>
      <c r="B20" s="15"/>
      <c r="C20" s="15"/>
      <c r="D20" s="15" t="s">
        <v>17</v>
      </c>
      <c r="E20" s="15"/>
      <c r="F20" s="15"/>
      <c r="G20" s="15"/>
      <c r="H20" s="15"/>
      <c r="I20" s="15"/>
      <c r="J20" s="15"/>
      <c r="L20" s="213"/>
    </row>
    <row r="21" spans="1:18" ht="19.5" customHeight="1">
      <c r="A21" s="7" t="s">
        <v>18</v>
      </c>
      <c r="B21" s="7" t="s">
        <v>344</v>
      </c>
      <c r="C21" s="17" t="s">
        <v>20</v>
      </c>
      <c r="D21" s="17" t="s">
        <v>21</v>
      </c>
      <c r="E21" s="7" t="s">
        <v>22</v>
      </c>
      <c r="F21" s="290">
        <v>4.5</v>
      </c>
      <c r="G21" s="298">
        <v>407.18</v>
      </c>
      <c r="H21" s="10">
        <v>516.1</v>
      </c>
      <c r="I21" s="289">
        <v>2322.4499999999998</v>
      </c>
      <c r="J21" s="195"/>
      <c r="L21" s="213"/>
    </row>
    <row r="22" spans="1:18" s="301" customFormat="1" ht="45">
      <c r="A22" s="7" t="s">
        <v>24</v>
      </c>
      <c r="B22" s="7" t="s">
        <v>332</v>
      </c>
      <c r="C22" s="7" t="s">
        <v>345</v>
      </c>
      <c r="D22" s="17" t="s">
        <v>346</v>
      </c>
      <c r="E22" s="7" t="s">
        <v>63</v>
      </c>
      <c r="F22" s="9">
        <v>75</v>
      </c>
      <c r="G22" s="10">
        <v>5.9</v>
      </c>
      <c r="H22" s="10">
        <v>7.48</v>
      </c>
      <c r="I22" s="289">
        <v>561</v>
      </c>
      <c r="J22" s="195"/>
      <c r="L22" s="213"/>
      <c r="M22" s="302"/>
    </row>
    <row r="23" spans="1:18" ht="19.5" customHeight="1">
      <c r="A23" s="357" t="s">
        <v>38</v>
      </c>
      <c r="B23" s="358"/>
      <c r="C23" s="358"/>
      <c r="D23" s="359"/>
      <c r="E23" s="274"/>
      <c r="F23" s="275"/>
      <c r="G23" s="275"/>
      <c r="H23" s="276"/>
      <c r="I23" s="276">
        <v>2883.45</v>
      </c>
      <c r="J23" s="277">
        <v>1.8479140671412941E-2</v>
      </c>
      <c r="K23" s="284"/>
      <c r="O23" s="263"/>
      <c r="Q23" s="212"/>
      <c r="R23" s="61"/>
    </row>
    <row r="24" spans="1:18" ht="15" customHeight="1">
      <c r="A24" s="353"/>
      <c r="B24" s="354"/>
      <c r="C24" s="354"/>
      <c r="D24" s="354"/>
      <c r="E24" s="291"/>
      <c r="F24" s="291"/>
      <c r="G24" s="291"/>
      <c r="H24" s="291"/>
      <c r="I24" s="291"/>
      <c r="J24" s="292"/>
      <c r="L24" s="213"/>
    </row>
    <row r="25" spans="1:18" ht="19.5" customHeight="1">
      <c r="A25" s="26">
        <v>2</v>
      </c>
      <c r="B25" s="15"/>
      <c r="C25" s="15"/>
      <c r="D25" s="15" t="s">
        <v>322</v>
      </c>
      <c r="E25" s="15"/>
      <c r="F25" s="15"/>
      <c r="G25" s="15"/>
      <c r="H25" s="15"/>
      <c r="I25" s="15"/>
      <c r="J25" s="15"/>
      <c r="L25" s="213"/>
    </row>
    <row r="26" spans="1:18" ht="49.5" customHeight="1">
      <c r="A26" s="7" t="s">
        <v>41</v>
      </c>
      <c r="B26" s="7" t="s">
        <v>344</v>
      </c>
      <c r="C26" s="7">
        <v>94267</v>
      </c>
      <c r="D26" s="25" t="s">
        <v>334</v>
      </c>
      <c r="E26" s="7" t="s">
        <v>63</v>
      </c>
      <c r="F26" s="9">
        <v>75</v>
      </c>
      <c r="G26" s="10">
        <v>33.58</v>
      </c>
      <c r="H26" s="10">
        <v>42.56</v>
      </c>
      <c r="I26" s="289">
        <v>3192</v>
      </c>
      <c r="J26" s="41"/>
      <c r="L26" s="214"/>
      <c r="O26" s="263"/>
    </row>
    <row r="27" spans="1:18" s="301" customFormat="1" ht="19.5" customHeight="1">
      <c r="A27" s="7" t="s">
        <v>43</v>
      </c>
      <c r="B27" s="7" t="s">
        <v>344</v>
      </c>
      <c r="C27" s="7">
        <v>83693</v>
      </c>
      <c r="D27" s="17" t="s">
        <v>327</v>
      </c>
      <c r="E27" s="7" t="s">
        <v>22</v>
      </c>
      <c r="F27" s="9">
        <v>47.5</v>
      </c>
      <c r="G27" s="10">
        <v>4.12</v>
      </c>
      <c r="H27" s="10">
        <v>5.22</v>
      </c>
      <c r="I27" s="202">
        <v>247.95</v>
      </c>
      <c r="J27" s="41"/>
      <c r="L27" s="214"/>
      <c r="M27" s="302"/>
      <c r="O27" s="302"/>
    </row>
    <row r="28" spans="1:18" s="301" customFormat="1" ht="30">
      <c r="A28" s="7" t="s">
        <v>46</v>
      </c>
      <c r="B28" s="7" t="s">
        <v>332</v>
      </c>
      <c r="C28" s="7" t="s">
        <v>328</v>
      </c>
      <c r="D28" s="17" t="s">
        <v>329</v>
      </c>
      <c r="E28" s="7" t="s">
        <v>22</v>
      </c>
      <c r="F28" s="9">
        <v>475</v>
      </c>
      <c r="G28" s="10">
        <v>2.0099999999999998</v>
      </c>
      <c r="H28" s="10">
        <v>2.5499999999999998</v>
      </c>
      <c r="I28" s="202">
        <v>1211.25</v>
      </c>
      <c r="J28" s="41"/>
      <c r="L28" s="214"/>
      <c r="M28" s="302"/>
      <c r="O28" s="302"/>
    </row>
    <row r="29" spans="1:18" ht="45.75">
      <c r="A29" s="7" t="s">
        <v>48</v>
      </c>
      <c r="B29" s="7" t="s">
        <v>344</v>
      </c>
      <c r="C29" s="7">
        <v>94116</v>
      </c>
      <c r="D29" s="25" t="s">
        <v>321</v>
      </c>
      <c r="E29" s="7" t="s">
        <v>26</v>
      </c>
      <c r="F29" s="9">
        <v>23.75</v>
      </c>
      <c r="G29" s="10">
        <v>130.5</v>
      </c>
      <c r="H29" s="10">
        <v>165.41</v>
      </c>
      <c r="I29" s="289">
        <v>3928.49</v>
      </c>
      <c r="J29" s="41"/>
      <c r="L29" s="214"/>
      <c r="O29" s="263"/>
    </row>
    <row r="30" spans="1:18" ht="45">
      <c r="A30" s="7" t="s">
        <v>50</v>
      </c>
      <c r="B30" s="7" t="s">
        <v>344</v>
      </c>
      <c r="C30" s="7">
        <v>94991</v>
      </c>
      <c r="D30" s="307" t="s">
        <v>294</v>
      </c>
      <c r="E30" s="7" t="s">
        <v>26</v>
      </c>
      <c r="F30" s="9">
        <v>33.25</v>
      </c>
      <c r="G30" s="10">
        <v>517.51</v>
      </c>
      <c r="H30" s="10">
        <v>655.94</v>
      </c>
      <c r="I30" s="289">
        <v>21810.01</v>
      </c>
      <c r="J30" s="41"/>
      <c r="L30" s="214"/>
      <c r="O30" s="263"/>
    </row>
    <row r="31" spans="1:18" ht="30.75">
      <c r="A31" s="7" t="s">
        <v>52</v>
      </c>
      <c r="B31" s="7" t="s">
        <v>332</v>
      </c>
      <c r="C31" s="7" t="s">
        <v>318</v>
      </c>
      <c r="D31" s="281" t="s">
        <v>317</v>
      </c>
      <c r="E31" s="7" t="s">
        <v>22</v>
      </c>
      <c r="F31" s="9">
        <v>0</v>
      </c>
      <c r="G31" s="10">
        <v>98.3</v>
      </c>
      <c r="H31" s="10">
        <v>124.6</v>
      </c>
      <c r="I31" s="202">
        <v>0</v>
      </c>
      <c r="J31" s="41"/>
      <c r="K31" s="283"/>
      <c r="L31" s="214"/>
      <c r="O31" s="263"/>
    </row>
    <row r="32" spans="1:18" ht="18.95" customHeight="1">
      <c r="A32" s="7" t="s">
        <v>54</v>
      </c>
      <c r="B32" s="7" t="s">
        <v>344</v>
      </c>
      <c r="C32" s="7">
        <v>85180</v>
      </c>
      <c r="D32" s="281" t="s">
        <v>90</v>
      </c>
      <c r="E32" s="7" t="s">
        <v>22</v>
      </c>
      <c r="F32" s="9">
        <v>0</v>
      </c>
      <c r="G32" s="10">
        <v>14.01</v>
      </c>
      <c r="H32" s="10">
        <v>17.760000000000002</v>
      </c>
      <c r="I32" s="289">
        <v>0</v>
      </c>
      <c r="J32" s="41"/>
      <c r="K32" s="283"/>
      <c r="L32" s="214"/>
      <c r="O32" s="263"/>
    </row>
    <row r="33" spans="1:18" ht="30">
      <c r="A33" s="7" t="s">
        <v>57</v>
      </c>
      <c r="B33" s="7" t="s">
        <v>344</v>
      </c>
      <c r="C33" s="7">
        <v>73361</v>
      </c>
      <c r="D33" s="307" t="s">
        <v>333</v>
      </c>
      <c r="E33" s="7" t="s">
        <v>26</v>
      </c>
      <c r="F33" s="9">
        <v>0</v>
      </c>
      <c r="G33" s="10">
        <v>361.45</v>
      </c>
      <c r="H33" s="10">
        <v>458.14</v>
      </c>
      <c r="I33" s="289">
        <v>0</v>
      </c>
      <c r="J33" s="41"/>
      <c r="K33" s="283"/>
      <c r="L33" s="214"/>
      <c r="O33" s="263"/>
    </row>
    <row r="34" spans="1:18" ht="19.5" customHeight="1">
      <c r="A34" s="357" t="s">
        <v>38</v>
      </c>
      <c r="B34" s="358"/>
      <c r="C34" s="358"/>
      <c r="D34" s="359"/>
      <c r="E34" s="274"/>
      <c r="F34" s="275"/>
      <c r="G34" s="275"/>
      <c r="H34" s="276"/>
      <c r="I34" s="276">
        <v>30389.699999999997</v>
      </c>
      <c r="J34" s="277">
        <v>0.1947582032849669</v>
      </c>
      <c r="K34" s="284"/>
      <c r="O34" s="263"/>
      <c r="Q34" s="212"/>
      <c r="R34" s="61"/>
    </row>
    <row r="35" spans="1:18" ht="15" customHeight="1">
      <c r="A35" s="353"/>
      <c r="B35" s="354"/>
      <c r="C35" s="354"/>
      <c r="D35" s="354"/>
      <c r="E35" s="291"/>
      <c r="F35" s="291"/>
      <c r="G35" s="291"/>
      <c r="H35" s="291"/>
      <c r="I35" s="291"/>
      <c r="J35" s="292"/>
      <c r="K35" s="284"/>
      <c r="O35" s="263"/>
      <c r="Q35" s="212"/>
      <c r="R35" s="61"/>
    </row>
    <row r="36" spans="1:18" ht="19.5" customHeight="1">
      <c r="A36" s="26">
        <v>3</v>
      </c>
      <c r="B36" s="15"/>
      <c r="C36" s="26"/>
      <c r="D36" s="15" t="s">
        <v>319</v>
      </c>
      <c r="E36" s="26"/>
      <c r="F36" s="12"/>
      <c r="G36" s="12"/>
      <c r="H36" s="13"/>
      <c r="I36" s="231"/>
      <c r="J36" s="42"/>
      <c r="K36" s="283"/>
      <c r="O36" s="263"/>
    </row>
    <row r="37" spans="1:18" ht="19.5" customHeight="1">
      <c r="A37" s="26"/>
      <c r="B37" s="15"/>
      <c r="C37" s="26"/>
      <c r="D37" s="15" t="s">
        <v>290</v>
      </c>
      <c r="E37" s="26"/>
      <c r="F37" s="12"/>
      <c r="G37" s="12"/>
      <c r="H37" s="13"/>
      <c r="I37" s="231"/>
      <c r="J37" s="42"/>
      <c r="K37" s="283"/>
      <c r="O37" s="263"/>
    </row>
    <row r="38" spans="1:18" s="206" customFormat="1" ht="48" customHeight="1">
      <c r="A38" s="7" t="s">
        <v>61</v>
      </c>
      <c r="B38" s="7" t="s">
        <v>344</v>
      </c>
      <c r="C38" s="7" t="s">
        <v>202</v>
      </c>
      <c r="D38" s="17" t="s">
        <v>291</v>
      </c>
      <c r="E38" s="7" t="s">
        <v>26</v>
      </c>
      <c r="F38" s="9">
        <v>171.06</v>
      </c>
      <c r="G38" s="10">
        <v>2.71</v>
      </c>
      <c r="H38" s="10">
        <v>3.43</v>
      </c>
      <c r="I38" s="289">
        <v>586.74</v>
      </c>
      <c r="J38" s="268"/>
      <c r="K38" s="285"/>
      <c r="M38" s="264"/>
      <c r="O38" s="264"/>
    </row>
    <row r="39" spans="1:18" s="206" customFormat="1" ht="47.25" customHeight="1">
      <c r="A39" s="7" t="s">
        <v>64</v>
      </c>
      <c r="B39" s="7" t="s">
        <v>344</v>
      </c>
      <c r="C39" s="190" t="s">
        <v>28</v>
      </c>
      <c r="D39" s="17" t="s">
        <v>348</v>
      </c>
      <c r="E39" s="7" t="s">
        <v>26</v>
      </c>
      <c r="F39" s="9">
        <v>171.06</v>
      </c>
      <c r="G39" s="10">
        <v>1.49</v>
      </c>
      <c r="H39" s="10">
        <v>1.89</v>
      </c>
      <c r="I39" s="289">
        <v>323.3</v>
      </c>
      <c r="J39" s="268"/>
      <c r="K39" s="285"/>
      <c r="M39" s="264"/>
      <c r="O39" s="264"/>
    </row>
    <row r="40" spans="1:18" s="206" customFormat="1" ht="19.5" customHeight="1">
      <c r="A40" s="7" t="s">
        <v>195</v>
      </c>
      <c r="B40" s="7" t="s">
        <v>344</v>
      </c>
      <c r="C40" s="7">
        <v>100574</v>
      </c>
      <c r="D40" s="17" t="s">
        <v>339</v>
      </c>
      <c r="E40" s="7" t="s">
        <v>26</v>
      </c>
      <c r="F40" s="9">
        <v>171.06</v>
      </c>
      <c r="G40" s="10">
        <v>0.93</v>
      </c>
      <c r="H40" s="10">
        <v>1.18</v>
      </c>
      <c r="I40" s="289">
        <v>201.85</v>
      </c>
      <c r="J40" s="268"/>
      <c r="K40" s="285"/>
      <c r="M40" s="264"/>
      <c r="O40" s="264"/>
    </row>
    <row r="41" spans="1:18" ht="19.5" customHeight="1">
      <c r="A41" s="24"/>
      <c r="B41" s="24"/>
      <c r="C41" s="24"/>
      <c r="D41" s="15" t="s">
        <v>40</v>
      </c>
      <c r="E41" s="24"/>
      <c r="F41" s="12"/>
      <c r="G41" s="19"/>
      <c r="H41" s="19"/>
      <c r="I41" s="231"/>
      <c r="J41" s="231"/>
      <c r="K41" s="286"/>
      <c r="O41" s="263"/>
    </row>
    <row r="42" spans="1:18" ht="30">
      <c r="A42" s="7" t="s">
        <v>198</v>
      </c>
      <c r="B42" s="7" t="s">
        <v>332</v>
      </c>
      <c r="C42" s="190" t="s">
        <v>293</v>
      </c>
      <c r="D42" s="17" t="s">
        <v>292</v>
      </c>
      <c r="E42" s="7" t="s">
        <v>22</v>
      </c>
      <c r="F42" s="295">
        <v>855.29</v>
      </c>
      <c r="G42" s="10">
        <v>16.440000000000001</v>
      </c>
      <c r="H42" s="10">
        <v>20.84</v>
      </c>
      <c r="I42" s="202">
        <v>17824.240000000002</v>
      </c>
      <c r="J42" s="268"/>
      <c r="K42" s="283"/>
      <c r="O42" s="263"/>
    </row>
    <row r="43" spans="1:18" ht="30">
      <c r="A43" s="7" t="s">
        <v>199</v>
      </c>
      <c r="B43" s="7" t="s">
        <v>344</v>
      </c>
      <c r="C43" s="190" t="s">
        <v>341</v>
      </c>
      <c r="D43" s="17" t="s">
        <v>340</v>
      </c>
      <c r="E43" s="7" t="s">
        <v>22</v>
      </c>
      <c r="F43" s="9">
        <v>855.29</v>
      </c>
      <c r="G43" s="10">
        <v>1.57</v>
      </c>
      <c r="H43" s="10">
        <v>1.99</v>
      </c>
      <c r="I43" s="289">
        <v>1702.03</v>
      </c>
      <c r="J43" s="268"/>
      <c r="K43" s="283"/>
      <c r="O43" s="263"/>
    </row>
    <row r="44" spans="1:18" ht="19.5" customHeight="1">
      <c r="A44" s="357" t="s">
        <v>38</v>
      </c>
      <c r="B44" s="358"/>
      <c r="C44" s="358"/>
      <c r="D44" s="359"/>
      <c r="E44" s="278"/>
      <c r="F44" s="275"/>
      <c r="G44" s="279"/>
      <c r="H44" s="279"/>
      <c r="I44" s="280">
        <v>20638.16</v>
      </c>
      <c r="J44" s="277">
        <v>0.1322635945964479</v>
      </c>
      <c r="K44" s="283"/>
      <c r="O44" s="263"/>
    </row>
    <row r="45" spans="1:18" ht="15" customHeight="1">
      <c r="A45" s="353"/>
      <c r="B45" s="354"/>
      <c r="C45" s="354"/>
      <c r="D45" s="354"/>
      <c r="E45" s="291"/>
      <c r="F45" s="291"/>
      <c r="G45" s="291"/>
      <c r="H45" s="291"/>
      <c r="I45" s="291"/>
      <c r="J45" s="292"/>
      <c r="K45" s="283"/>
      <c r="O45" s="263"/>
    </row>
    <row r="46" spans="1:18" ht="19.5" customHeight="1">
      <c r="A46" s="26">
        <v>4</v>
      </c>
      <c r="B46" s="26"/>
      <c r="C46" s="26"/>
      <c r="D46" s="38" t="s">
        <v>320</v>
      </c>
      <c r="E46" s="26"/>
      <c r="F46" s="26"/>
      <c r="G46" s="26"/>
      <c r="H46" s="26"/>
      <c r="I46" s="26"/>
      <c r="J46" s="26"/>
      <c r="K46" s="286"/>
      <c r="N46" s="61"/>
      <c r="O46" s="263"/>
    </row>
    <row r="47" spans="1:18" ht="19.5" customHeight="1">
      <c r="A47" s="26"/>
      <c r="B47" s="15"/>
      <c r="C47" s="26"/>
      <c r="D47" s="15" t="s">
        <v>45</v>
      </c>
      <c r="E47" s="26"/>
      <c r="F47" s="12"/>
      <c r="G47" s="12"/>
      <c r="H47" s="13"/>
      <c r="I47" s="231"/>
      <c r="J47" s="42"/>
      <c r="K47" s="283"/>
      <c r="O47" s="263"/>
    </row>
    <row r="48" spans="1:18" ht="45">
      <c r="A48" s="7" t="s">
        <v>68</v>
      </c>
      <c r="B48" s="7" t="s">
        <v>344</v>
      </c>
      <c r="C48" s="7">
        <v>96396</v>
      </c>
      <c r="D48" s="17" t="s">
        <v>349</v>
      </c>
      <c r="E48" s="7" t="s">
        <v>26</v>
      </c>
      <c r="F48" s="9">
        <v>342.12</v>
      </c>
      <c r="G48" s="10">
        <v>97.17</v>
      </c>
      <c r="H48" s="10">
        <v>123.16</v>
      </c>
      <c r="I48" s="289">
        <v>42135.5</v>
      </c>
      <c r="J48" s="268"/>
      <c r="K48" s="286"/>
      <c r="L48" s="61"/>
      <c r="N48" s="61"/>
      <c r="O48" s="263"/>
    </row>
    <row r="49" spans="1:18" s="301" customFormat="1" ht="31.5" customHeight="1">
      <c r="A49" s="7" t="s">
        <v>70</v>
      </c>
      <c r="B49" s="7" t="s">
        <v>344</v>
      </c>
      <c r="C49" s="7">
        <v>93590</v>
      </c>
      <c r="D49" s="17" t="s">
        <v>330</v>
      </c>
      <c r="E49" s="7" t="s">
        <v>331</v>
      </c>
      <c r="F49" s="9">
        <v>11289.96</v>
      </c>
      <c r="G49" s="10">
        <v>0.72</v>
      </c>
      <c r="H49" s="10">
        <v>0.91</v>
      </c>
      <c r="I49" s="289">
        <v>10273.86</v>
      </c>
      <c r="J49" s="41"/>
      <c r="K49" s="303"/>
      <c r="M49" s="302"/>
      <c r="O49" s="302"/>
    </row>
    <row r="50" spans="1:18" ht="19.5" customHeight="1">
      <c r="A50" s="26"/>
      <c r="B50" s="15"/>
      <c r="C50" s="26"/>
      <c r="D50" s="15" t="s">
        <v>289</v>
      </c>
      <c r="E50" s="26"/>
      <c r="F50" s="12"/>
      <c r="G50" s="12"/>
      <c r="H50" s="13"/>
      <c r="I50" s="231"/>
      <c r="J50" s="42"/>
      <c r="K50" s="283"/>
      <c r="O50" s="263"/>
    </row>
    <row r="51" spans="1:18" ht="19.5" customHeight="1">
      <c r="A51" s="7" t="s">
        <v>73</v>
      </c>
      <c r="B51" s="7" t="s">
        <v>344</v>
      </c>
      <c r="C51" s="7">
        <v>96401</v>
      </c>
      <c r="D51" s="17" t="s">
        <v>350</v>
      </c>
      <c r="E51" s="7" t="s">
        <v>22</v>
      </c>
      <c r="F51" s="9">
        <v>855.29</v>
      </c>
      <c r="G51" s="10">
        <v>8.11</v>
      </c>
      <c r="H51" s="10">
        <v>10.28</v>
      </c>
      <c r="I51" s="289">
        <v>8792.3799999999992</v>
      </c>
      <c r="J51" s="41"/>
      <c r="K51" s="286"/>
      <c r="O51" s="263"/>
    </row>
    <row r="52" spans="1:18" ht="30">
      <c r="A52" s="7" t="s">
        <v>256</v>
      </c>
      <c r="B52" s="7" t="s">
        <v>344</v>
      </c>
      <c r="C52" s="7">
        <v>96402</v>
      </c>
      <c r="D52" s="17" t="s">
        <v>351</v>
      </c>
      <c r="E52" s="7" t="s">
        <v>22</v>
      </c>
      <c r="F52" s="9">
        <v>855.29</v>
      </c>
      <c r="G52" s="10">
        <v>1.83</v>
      </c>
      <c r="H52" s="10">
        <v>2.3199999999999998</v>
      </c>
      <c r="I52" s="289">
        <v>1984.27</v>
      </c>
      <c r="J52" s="41"/>
      <c r="K52" s="283"/>
      <c r="O52" s="263"/>
    </row>
    <row r="53" spans="1:18" ht="45">
      <c r="A53" s="7" t="s">
        <v>257</v>
      </c>
      <c r="B53" s="7" t="s">
        <v>344</v>
      </c>
      <c r="C53" s="49">
        <v>95995</v>
      </c>
      <c r="D53" s="17" t="s">
        <v>342</v>
      </c>
      <c r="E53" s="7" t="s">
        <v>26</v>
      </c>
      <c r="F53" s="9">
        <v>25.66</v>
      </c>
      <c r="G53" s="10">
        <v>917.74</v>
      </c>
      <c r="H53" s="10">
        <v>1163.24</v>
      </c>
      <c r="I53" s="289">
        <v>29848.74</v>
      </c>
      <c r="J53" s="41"/>
      <c r="K53" s="286"/>
      <c r="O53" s="263"/>
    </row>
    <row r="54" spans="1:18" s="301" customFormat="1" ht="33.75" customHeight="1">
      <c r="A54" s="7" t="s">
        <v>258</v>
      </c>
      <c r="B54" s="7" t="s">
        <v>344</v>
      </c>
      <c r="C54" s="7">
        <v>93590</v>
      </c>
      <c r="D54" s="17" t="s">
        <v>330</v>
      </c>
      <c r="E54" s="7" t="s">
        <v>331</v>
      </c>
      <c r="F54" s="9">
        <v>846.78</v>
      </c>
      <c r="G54" s="10">
        <v>0.72</v>
      </c>
      <c r="H54" s="10">
        <v>0.91</v>
      </c>
      <c r="I54" s="289">
        <v>770.57</v>
      </c>
      <c r="J54" s="41"/>
      <c r="K54" s="303"/>
      <c r="M54" s="302"/>
      <c r="O54" s="302"/>
    </row>
    <row r="55" spans="1:18" s="301" customFormat="1" ht="19.5" customHeight="1">
      <c r="A55" s="305" t="s">
        <v>336</v>
      </c>
      <c r="B55" s="7"/>
      <c r="C55" s="7"/>
      <c r="D55" s="17" t="s">
        <v>335</v>
      </c>
      <c r="E55" s="7" t="s">
        <v>281</v>
      </c>
      <c r="F55" s="9">
        <v>1</v>
      </c>
      <c r="G55" s="10">
        <v>179.88</v>
      </c>
      <c r="H55" s="10">
        <v>228</v>
      </c>
      <c r="I55" s="289">
        <v>228</v>
      </c>
      <c r="J55" s="41"/>
      <c r="K55" s="306"/>
      <c r="M55" s="302"/>
      <c r="O55" s="302"/>
    </row>
    <row r="56" spans="1:18" ht="19.5" customHeight="1">
      <c r="A56" s="350" t="s">
        <v>38</v>
      </c>
      <c r="B56" s="350"/>
      <c r="C56" s="350"/>
      <c r="D56" s="350"/>
      <c r="E56" s="274"/>
      <c r="F56" s="275"/>
      <c r="G56" s="275"/>
      <c r="H56" s="276"/>
      <c r="I56" s="276">
        <v>94033.32</v>
      </c>
      <c r="J56" s="277">
        <v>0.60263051139433255</v>
      </c>
      <c r="K56" s="284"/>
      <c r="O56" s="263"/>
      <c r="Q56" s="212"/>
      <c r="R56" s="61"/>
    </row>
    <row r="57" spans="1:18" ht="15" customHeight="1">
      <c r="A57" s="355"/>
      <c r="B57" s="356"/>
      <c r="C57" s="356"/>
      <c r="D57" s="356"/>
      <c r="E57" s="293"/>
      <c r="F57" s="293"/>
      <c r="G57" s="293"/>
      <c r="H57" s="293"/>
      <c r="I57" s="293"/>
      <c r="J57" s="294"/>
      <c r="K57" s="284"/>
      <c r="O57" s="263"/>
      <c r="Q57" s="212"/>
      <c r="R57" s="61"/>
    </row>
    <row r="58" spans="1:18" ht="19.5" customHeight="1">
      <c r="A58" s="26">
        <v>5</v>
      </c>
      <c r="B58" s="15"/>
      <c r="C58" s="15"/>
      <c r="D58" s="15" t="s">
        <v>300</v>
      </c>
      <c r="E58" s="15"/>
      <c r="F58" s="15"/>
      <c r="G58" s="15"/>
      <c r="H58" s="15"/>
      <c r="I58" s="15"/>
      <c r="J58" s="15"/>
      <c r="K58" s="284"/>
      <c r="O58" s="263"/>
      <c r="Q58" s="212"/>
      <c r="R58" s="61"/>
    </row>
    <row r="59" spans="1:18" ht="19.5" customHeight="1">
      <c r="A59" s="7" t="s">
        <v>76</v>
      </c>
      <c r="B59" s="7" t="s">
        <v>332</v>
      </c>
      <c r="C59" s="7" t="s">
        <v>311</v>
      </c>
      <c r="D59" s="307" t="s">
        <v>310</v>
      </c>
      <c r="E59" s="7" t="s">
        <v>9</v>
      </c>
      <c r="F59" s="9">
        <v>1</v>
      </c>
      <c r="G59" s="9">
        <v>2109.5</v>
      </c>
      <c r="H59" s="10">
        <v>2673.79</v>
      </c>
      <c r="I59" s="202">
        <v>2673.79</v>
      </c>
      <c r="J59" s="268"/>
      <c r="K59" s="284"/>
      <c r="O59" s="263"/>
      <c r="Q59" s="212"/>
      <c r="R59" s="61"/>
    </row>
    <row r="60" spans="1:18" ht="19.5" customHeight="1">
      <c r="A60" s="7" t="s">
        <v>79</v>
      </c>
      <c r="B60" s="7" t="s">
        <v>332</v>
      </c>
      <c r="C60" s="7" t="s">
        <v>301</v>
      </c>
      <c r="D60" s="307" t="s">
        <v>302</v>
      </c>
      <c r="E60" s="7" t="s">
        <v>9</v>
      </c>
      <c r="F60" s="9">
        <v>0</v>
      </c>
      <c r="G60" s="9">
        <v>3425.93</v>
      </c>
      <c r="H60" s="10">
        <v>4342.37</v>
      </c>
      <c r="I60" s="202">
        <v>0</v>
      </c>
      <c r="J60" s="268"/>
      <c r="K60" s="284"/>
      <c r="O60" s="263"/>
      <c r="Q60" s="212"/>
      <c r="R60" s="61"/>
    </row>
    <row r="61" spans="1:18" ht="34.5" customHeight="1">
      <c r="A61" s="7" t="s">
        <v>81</v>
      </c>
      <c r="B61" s="7" t="s">
        <v>344</v>
      </c>
      <c r="C61" s="7">
        <v>72915</v>
      </c>
      <c r="D61" s="307" t="s">
        <v>303</v>
      </c>
      <c r="E61" s="7" t="s">
        <v>26</v>
      </c>
      <c r="F61" s="9">
        <v>27</v>
      </c>
      <c r="G61" s="9">
        <v>9.85</v>
      </c>
      <c r="H61" s="10">
        <v>12.48</v>
      </c>
      <c r="I61" s="289">
        <v>336.96</v>
      </c>
      <c r="J61" s="268"/>
      <c r="K61" s="284"/>
      <c r="O61" s="263"/>
      <c r="Q61" s="212"/>
      <c r="R61" s="61"/>
    </row>
    <row r="62" spans="1:18" ht="30">
      <c r="A62" s="7" t="s">
        <v>84</v>
      </c>
      <c r="B62" s="7" t="s">
        <v>344</v>
      </c>
      <c r="C62" s="7">
        <v>93382</v>
      </c>
      <c r="D62" s="307" t="s">
        <v>323</v>
      </c>
      <c r="E62" s="7" t="s">
        <v>26</v>
      </c>
      <c r="F62" s="9">
        <v>21.3</v>
      </c>
      <c r="G62" s="9">
        <v>27.77</v>
      </c>
      <c r="H62" s="10">
        <v>35.200000000000003</v>
      </c>
      <c r="I62" s="289">
        <v>749.76</v>
      </c>
      <c r="J62" s="268"/>
      <c r="K62" s="284"/>
      <c r="O62" s="263"/>
      <c r="Q62" s="212"/>
      <c r="R62" s="61"/>
    </row>
    <row r="63" spans="1:18" ht="45.75">
      <c r="A63" s="7" t="s">
        <v>86</v>
      </c>
      <c r="B63" s="7" t="s">
        <v>344</v>
      </c>
      <c r="C63" s="7">
        <v>94116</v>
      </c>
      <c r="D63" s="25" t="s">
        <v>321</v>
      </c>
      <c r="E63" s="7" t="s">
        <v>26</v>
      </c>
      <c r="F63" s="9">
        <v>0.9</v>
      </c>
      <c r="G63" s="10">
        <v>130.5</v>
      </c>
      <c r="H63" s="10">
        <v>165.41</v>
      </c>
      <c r="I63" s="289">
        <v>148.87</v>
      </c>
      <c r="J63" s="268"/>
      <c r="K63" s="284"/>
      <c r="O63" s="263"/>
      <c r="Q63" s="212"/>
      <c r="R63" s="61"/>
    </row>
    <row r="64" spans="1:18" ht="60">
      <c r="A64" s="7" t="s">
        <v>89</v>
      </c>
      <c r="B64" s="7" t="s">
        <v>344</v>
      </c>
      <c r="C64" s="7">
        <v>92210</v>
      </c>
      <c r="D64" s="307" t="s">
        <v>304</v>
      </c>
      <c r="E64" s="7" t="s">
        <v>63</v>
      </c>
      <c r="F64" s="9">
        <v>0</v>
      </c>
      <c r="G64" s="9">
        <v>92.27</v>
      </c>
      <c r="H64" s="10">
        <v>116.95</v>
      </c>
      <c r="I64" s="289">
        <v>0</v>
      </c>
      <c r="J64" s="268"/>
      <c r="K64" s="284"/>
      <c r="O64" s="263"/>
      <c r="Q64" s="212"/>
      <c r="R64" s="61"/>
    </row>
    <row r="65" spans="1:18" ht="60" customHeight="1">
      <c r="A65" s="7" t="s">
        <v>91</v>
      </c>
      <c r="B65" s="7" t="s">
        <v>344</v>
      </c>
      <c r="C65" s="7">
        <v>92212</v>
      </c>
      <c r="D65" s="307" t="s">
        <v>305</v>
      </c>
      <c r="E65" s="7" t="s">
        <v>63</v>
      </c>
      <c r="F65" s="9">
        <v>15</v>
      </c>
      <c r="G65" s="9">
        <v>149.56</v>
      </c>
      <c r="H65" s="10">
        <v>189.57</v>
      </c>
      <c r="I65" s="289">
        <v>2843.55</v>
      </c>
      <c r="J65" s="268"/>
      <c r="K65" s="284"/>
      <c r="O65" s="263"/>
      <c r="Q65" s="212"/>
      <c r="R65" s="61"/>
    </row>
    <row r="66" spans="1:18" ht="60" customHeight="1">
      <c r="A66" s="7" t="s">
        <v>306</v>
      </c>
      <c r="B66" s="7" t="s">
        <v>344</v>
      </c>
      <c r="C66" s="7">
        <v>92214</v>
      </c>
      <c r="D66" s="307" t="s">
        <v>315</v>
      </c>
      <c r="E66" s="7" t="s">
        <v>63</v>
      </c>
      <c r="F66" s="9">
        <v>0</v>
      </c>
      <c r="G66" s="9">
        <v>223.79</v>
      </c>
      <c r="H66" s="10">
        <v>283.64999999999998</v>
      </c>
      <c r="I66" s="289">
        <v>0</v>
      </c>
      <c r="J66" s="268"/>
      <c r="K66" s="284"/>
      <c r="O66" s="263"/>
      <c r="Q66" s="212"/>
      <c r="R66" s="61"/>
    </row>
    <row r="67" spans="1:18" ht="60" customHeight="1">
      <c r="A67" s="7" t="s">
        <v>307</v>
      </c>
      <c r="B67" s="7" t="s">
        <v>344</v>
      </c>
      <c r="C67" s="7">
        <v>92216</v>
      </c>
      <c r="D67" s="307" t="s">
        <v>352</v>
      </c>
      <c r="E67" s="7" t="s">
        <v>63</v>
      </c>
      <c r="F67" s="9">
        <v>0</v>
      </c>
      <c r="G67" s="9">
        <v>301.60000000000002</v>
      </c>
      <c r="H67" s="10">
        <v>382.28</v>
      </c>
      <c r="I67" s="289">
        <v>0</v>
      </c>
      <c r="J67" s="268"/>
      <c r="K67" s="284"/>
      <c r="O67" s="263"/>
      <c r="Q67" s="212"/>
      <c r="R67" s="61"/>
    </row>
    <row r="68" spans="1:18" ht="45">
      <c r="A68" s="7" t="s">
        <v>312</v>
      </c>
      <c r="B68" s="7" t="s">
        <v>344</v>
      </c>
      <c r="C68" s="7" t="s">
        <v>308</v>
      </c>
      <c r="D68" s="307" t="s">
        <v>353</v>
      </c>
      <c r="E68" s="7" t="s">
        <v>9</v>
      </c>
      <c r="F68" s="9">
        <v>0</v>
      </c>
      <c r="G68" s="9">
        <v>576.79</v>
      </c>
      <c r="H68" s="10">
        <v>731.08</v>
      </c>
      <c r="I68" s="289">
        <v>0</v>
      </c>
      <c r="J68" s="268"/>
      <c r="K68" s="284"/>
      <c r="O68" s="263"/>
      <c r="Q68" s="212"/>
      <c r="R68" s="61"/>
    </row>
    <row r="69" spans="1:18" ht="60">
      <c r="A69" s="7" t="s">
        <v>313</v>
      </c>
      <c r="B69" s="7" t="s">
        <v>344</v>
      </c>
      <c r="C69" s="7" t="s">
        <v>309</v>
      </c>
      <c r="D69" s="307" t="s">
        <v>354</v>
      </c>
      <c r="E69" s="7" t="s">
        <v>9</v>
      </c>
      <c r="F69" s="9">
        <v>1</v>
      </c>
      <c r="G69" s="9">
        <v>941.19</v>
      </c>
      <c r="H69" s="10">
        <v>1192.96</v>
      </c>
      <c r="I69" s="289">
        <v>1192.96</v>
      </c>
      <c r="J69" s="268"/>
      <c r="K69" s="284"/>
      <c r="O69" s="263"/>
      <c r="Q69" s="212"/>
      <c r="R69" s="61"/>
    </row>
    <row r="70" spans="1:18" ht="60">
      <c r="A70" s="7" t="s">
        <v>314</v>
      </c>
      <c r="B70" s="7" t="s">
        <v>344</v>
      </c>
      <c r="C70" s="7" t="s">
        <v>316</v>
      </c>
      <c r="D70" s="307" t="s">
        <v>355</v>
      </c>
      <c r="E70" s="7" t="s">
        <v>9</v>
      </c>
      <c r="F70" s="9">
        <v>0</v>
      </c>
      <c r="G70" s="9">
        <v>1405.79</v>
      </c>
      <c r="H70" s="10">
        <v>1781.84</v>
      </c>
      <c r="I70" s="289">
        <v>0</v>
      </c>
      <c r="J70" s="268"/>
      <c r="K70" s="284"/>
      <c r="O70" s="263"/>
      <c r="Q70" s="212"/>
      <c r="R70" s="61"/>
    </row>
    <row r="71" spans="1:18" ht="60">
      <c r="A71" s="7" t="s">
        <v>325</v>
      </c>
      <c r="B71" s="7" t="s">
        <v>344</v>
      </c>
      <c r="C71" s="7" t="s">
        <v>324</v>
      </c>
      <c r="D71" s="307" t="s">
        <v>356</v>
      </c>
      <c r="E71" s="7" t="s">
        <v>9</v>
      </c>
      <c r="F71" s="9">
        <v>0</v>
      </c>
      <c r="G71" s="9">
        <v>1976.97</v>
      </c>
      <c r="H71" s="10">
        <v>2505.81</v>
      </c>
      <c r="I71" s="289">
        <v>0</v>
      </c>
      <c r="J71" s="268"/>
      <c r="K71" s="284"/>
      <c r="O71" s="263"/>
      <c r="Q71" s="212"/>
      <c r="R71" s="61"/>
    </row>
    <row r="72" spans="1:18" ht="30">
      <c r="A72" s="7" t="s">
        <v>326</v>
      </c>
      <c r="B72" s="7" t="s">
        <v>332</v>
      </c>
      <c r="C72" s="7" t="s">
        <v>357</v>
      </c>
      <c r="D72" s="17" t="s">
        <v>358</v>
      </c>
      <c r="E72" s="7" t="s">
        <v>26</v>
      </c>
      <c r="F72" s="9">
        <v>0</v>
      </c>
      <c r="G72" s="9">
        <v>477.25</v>
      </c>
      <c r="H72" s="10">
        <v>604.91</v>
      </c>
      <c r="I72" s="289">
        <v>0</v>
      </c>
      <c r="J72" s="268"/>
      <c r="K72" s="284"/>
      <c r="O72" s="263"/>
      <c r="Q72" s="212"/>
      <c r="R72" s="61"/>
    </row>
    <row r="73" spans="1:18" ht="19.5" customHeight="1">
      <c r="A73" s="350" t="s">
        <v>38</v>
      </c>
      <c r="B73" s="350"/>
      <c r="C73" s="350"/>
      <c r="D73" s="350"/>
      <c r="E73" s="274"/>
      <c r="F73" s="275"/>
      <c r="G73" s="275"/>
      <c r="H73" s="276"/>
      <c r="I73" s="276">
        <v>7945.89</v>
      </c>
      <c r="J73" s="277">
        <v>5.0922755403968643E-2</v>
      </c>
      <c r="K73" s="284"/>
      <c r="O73" s="263"/>
      <c r="Q73" s="212"/>
      <c r="R73" s="61"/>
    </row>
    <row r="74" spans="1:18" ht="15" customHeight="1">
      <c r="A74" s="353"/>
      <c r="B74" s="354"/>
      <c r="C74" s="354"/>
      <c r="D74" s="354"/>
      <c r="E74" s="291"/>
      <c r="F74" s="291"/>
      <c r="G74" s="291"/>
      <c r="H74" s="291"/>
      <c r="I74" s="291"/>
      <c r="J74" s="292"/>
      <c r="K74" s="284"/>
      <c r="O74" s="263"/>
      <c r="Q74" s="212"/>
      <c r="R74" s="61"/>
    </row>
    <row r="75" spans="1:18" ht="19.5" customHeight="1">
      <c r="A75" s="26">
        <v>6</v>
      </c>
      <c r="B75" s="15"/>
      <c r="C75" s="15"/>
      <c r="D75" s="15" t="s">
        <v>295</v>
      </c>
      <c r="E75" s="15"/>
      <c r="F75" s="15"/>
      <c r="G75" s="15"/>
      <c r="H75" s="15"/>
      <c r="I75" s="15"/>
      <c r="J75" s="15"/>
      <c r="K75" s="284"/>
      <c r="O75" s="263"/>
      <c r="Q75" s="212"/>
      <c r="R75" s="61"/>
    </row>
    <row r="76" spans="1:18" ht="30">
      <c r="A76" s="7" t="s">
        <v>184</v>
      </c>
      <c r="B76" s="7" t="s">
        <v>344</v>
      </c>
      <c r="C76" s="282" t="s">
        <v>71</v>
      </c>
      <c r="D76" s="307" t="s">
        <v>74</v>
      </c>
      <c r="E76" s="7" t="s">
        <v>9</v>
      </c>
      <c r="F76" s="9">
        <v>1</v>
      </c>
      <c r="G76" s="9">
        <v>116.43</v>
      </c>
      <c r="H76" s="10">
        <v>147.58000000000001</v>
      </c>
      <c r="I76" s="289">
        <v>147.58000000000001</v>
      </c>
      <c r="J76" s="268"/>
      <c r="K76" s="284"/>
      <c r="O76" s="263"/>
      <c r="Q76" s="212"/>
      <c r="R76" s="61"/>
    </row>
    <row r="77" spans="1:18" ht="30">
      <c r="A77" s="7" t="s">
        <v>185</v>
      </c>
      <c r="B77" s="7" t="s">
        <v>344</v>
      </c>
      <c r="C77" s="7">
        <v>72947</v>
      </c>
      <c r="D77" s="17" t="s">
        <v>69</v>
      </c>
      <c r="E77" s="7" t="s">
        <v>22</v>
      </c>
      <c r="F77" s="9">
        <v>0</v>
      </c>
      <c r="G77" s="9">
        <v>14.41</v>
      </c>
      <c r="H77" s="10">
        <v>18.260000000000002</v>
      </c>
      <c r="I77" s="289">
        <v>0</v>
      </c>
      <c r="J77" s="268"/>
      <c r="K77" s="284"/>
      <c r="O77" s="263"/>
      <c r="Q77" s="212"/>
      <c r="R77" s="61"/>
    </row>
    <row r="78" spans="1:18" ht="30.75" customHeight="1">
      <c r="A78" s="7" t="s">
        <v>186</v>
      </c>
      <c r="B78" s="7" t="s">
        <v>332</v>
      </c>
      <c r="C78" s="282" t="s">
        <v>296</v>
      </c>
      <c r="D78" s="307" t="s">
        <v>297</v>
      </c>
      <c r="E78" s="7" t="s">
        <v>22</v>
      </c>
      <c r="F78" s="9">
        <v>0</v>
      </c>
      <c r="G78" s="9">
        <v>690.8</v>
      </c>
      <c r="H78" s="10">
        <v>875.59</v>
      </c>
      <c r="I78" s="202">
        <v>0</v>
      </c>
      <c r="J78" s="268"/>
      <c r="K78" s="284"/>
      <c r="O78" s="263"/>
      <c r="Q78" s="212"/>
      <c r="R78" s="61"/>
    </row>
    <row r="79" spans="1:18" ht="30">
      <c r="A79" s="7" t="s">
        <v>187</v>
      </c>
      <c r="B79" s="7" t="s">
        <v>332</v>
      </c>
      <c r="C79" s="282" t="s">
        <v>298</v>
      </c>
      <c r="D79" s="307" t="s">
        <v>299</v>
      </c>
      <c r="E79" s="7" t="s">
        <v>63</v>
      </c>
      <c r="F79" s="9">
        <v>0</v>
      </c>
      <c r="G79" s="9">
        <v>145.51</v>
      </c>
      <c r="H79" s="10">
        <v>184.43</v>
      </c>
      <c r="I79" s="202">
        <v>0</v>
      </c>
      <c r="J79" s="268"/>
      <c r="K79" s="284"/>
      <c r="O79" s="263"/>
      <c r="Q79" s="212"/>
      <c r="R79" s="61"/>
    </row>
    <row r="80" spans="1:18" ht="19.5" customHeight="1">
      <c r="A80" s="350" t="s">
        <v>38</v>
      </c>
      <c r="B80" s="350"/>
      <c r="C80" s="350"/>
      <c r="D80" s="350"/>
      <c r="E80" s="274"/>
      <c r="F80" s="275"/>
      <c r="G80" s="275"/>
      <c r="H80" s="276"/>
      <c r="I80" s="276">
        <v>147.58000000000001</v>
      </c>
      <c r="J80" s="277">
        <v>9.4579464887101293E-4</v>
      </c>
      <c r="K80" s="284"/>
      <c r="O80" s="263"/>
      <c r="Q80" s="212"/>
      <c r="R80" s="61"/>
    </row>
    <row r="81" spans="1:18" ht="15" customHeight="1">
      <c r="A81" s="353"/>
      <c r="B81" s="354"/>
      <c r="C81" s="354"/>
      <c r="D81" s="354"/>
      <c r="E81" s="291"/>
      <c r="F81" s="291"/>
      <c r="G81" s="291"/>
      <c r="H81" s="291"/>
      <c r="I81" s="291"/>
      <c r="J81" s="292"/>
      <c r="K81" s="284"/>
      <c r="O81" s="263"/>
      <c r="Q81" s="212"/>
      <c r="R81" s="61"/>
    </row>
    <row r="82" spans="1:18" ht="22.5" customHeight="1">
      <c r="A82" s="350" t="s">
        <v>197</v>
      </c>
      <c r="B82" s="350"/>
      <c r="C82" s="350"/>
      <c r="D82" s="350"/>
      <c r="E82" s="350"/>
      <c r="F82" s="350"/>
      <c r="G82" s="350"/>
      <c r="H82" s="350"/>
      <c r="I82" s="276">
        <v>156038.1</v>
      </c>
      <c r="J82" s="277">
        <v>0.99999999999999989</v>
      </c>
      <c r="K82" s="287"/>
    </row>
    <row r="83" spans="1:18" ht="17.25" customHeight="1">
      <c r="A83" s="269"/>
      <c r="B83" s="269"/>
      <c r="C83" s="269"/>
      <c r="D83" s="269"/>
      <c r="E83" s="269"/>
      <c r="F83" s="269"/>
      <c r="G83" s="269"/>
      <c r="H83" s="269"/>
      <c r="I83" s="270"/>
      <c r="J83" s="271"/>
      <c r="K83" s="287"/>
    </row>
    <row r="84" spans="1:18" ht="15.75" customHeight="1">
      <c r="A84" s="360" t="s">
        <v>347</v>
      </c>
      <c r="B84" s="360"/>
      <c r="C84" s="360"/>
      <c r="D84" s="360"/>
      <c r="E84" s="304"/>
      <c r="F84" s="304"/>
      <c r="G84" s="336" t="s">
        <v>359</v>
      </c>
      <c r="H84" s="336"/>
      <c r="I84" s="336"/>
      <c r="J84" s="336"/>
      <c r="K84" s="288"/>
    </row>
    <row r="85" spans="1:18" ht="15.75">
      <c r="A85" s="27"/>
      <c r="B85" s="27"/>
      <c r="C85" s="27"/>
      <c r="D85" s="27"/>
      <c r="E85" s="28"/>
      <c r="F85" s="27"/>
      <c r="G85" s="300"/>
      <c r="H85" s="300"/>
      <c r="I85" s="300"/>
      <c r="J85" s="300"/>
      <c r="K85" s="288"/>
    </row>
    <row r="86" spans="1:18" ht="15.75">
      <c r="A86" s="27"/>
      <c r="B86" s="27"/>
      <c r="C86" s="27"/>
      <c r="D86" s="27"/>
      <c r="E86" s="28"/>
      <c r="F86" s="27"/>
      <c r="G86" s="299"/>
      <c r="H86" s="299"/>
      <c r="I86" s="299"/>
      <c r="J86" s="299"/>
      <c r="K86" s="288"/>
    </row>
    <row r="87" spans="1:18" ht="15.75">
      <c r="A87" s="27"/>
      <c r="B87" s="27"/>
      <c r="C87" s="27"/>
      <c r="D87" s="27"/>
      <c r="E87" s="28"/>
      <c r="F87" s="27"/>
      <c r="G87" s="299"/>
      <c r="H87" s="299"/>
      <c r="I87" s="299"/>
      <c r="J87" s="299"/>
      <c r="K87" s="288"/>
    </row>
    <row r="88" spans="1:18" ht="15.75">
      <c r="A88" s="27"/>
      <c r="B88" s="27"/>
      <c r="C88" s="27"/>
      <c r="D88" s="27"/>
      <c r="E88" s="28"/>
      <c r="F88" s="27"/>
      <c r="G88" s="299"/>
      <c r="H88" s="299"/>
      <c r="I88" s="299"/>
      <c r="J88" s="299"/>
      <c r="K88" s="288"/>
    </row>
    <row r="89" spans="1:18" ht="15.75">
      <c r="A89" s="27"/>
      <c r="B89" s="27"/>
      <c r="C89" s="27"/>
      <c r="D89" s="27"/>
      <c r="E89" s="28"/>
      <c r="F89" s="27"/>
      <c r="G89" s="299"/>
      <c r="H89" s="299"/>
      <c r="I89" s="299"/>
      <c r="J89" s="299"/>
      <c r="K89" s="288"/>
    </row>
    <row r="90" spans="1:18" ht="17.25" customHeight="1">
      <c r="A90" s="27"/>
      <c r="B90" s="27"/>
      <c r="C90" s="27"/>
      <c r="D90" s="27"/>
      <c r="E90" s="28"/>
      <c r="F90" s="27"/>
      <c r="G90" s="296"/>
      <c r="H90" s="296"/>
      <c r="I90" s="297"/>
      <c r="J90" s="296"/>
      <c r="K90" s="288"/>
    </row>
    <row r="91" spans="1:18" ht="15.75">
      <c r="A91" s="335" t="s">
        <v>337</v>
      </c>
      <c r="B91" s="335"/>
      <c r="C91" s="335"/>
      <c r="D91" s="335"/>
      <c r="E91" s="335" t="s">
        <v>95</v>
      </c>
      <c r="F91" s="335"/>
      <c r="G91" s="335"/>
      <c r="H91" s="335"/>
      <c r="I91" s="335"/>
      <c r="J91" s="335"/>
      <c r="K91" s="1"/>
      <c r="L91" s="61"/>
    </row>
    <row r="92" spans="1:18">
      <c r="A92" s="347" t="s">
        <v>338</v>
      </c>
      <c r="B92" s="347"/>
      <c r="C92" s="347"/>
      <c r="D92" s="347"/>
      <c r="E92" s="347" t="s">
        <v>96</v>
      </c>
      <c r="F92" s="347"/>
      <c r="G92" s="347"/>
      <c r="H92" s="347"/>
      <c r="I92" s="347"/>
      <c r="J92" s="347"/>
      <c r="K92" s="1"/>
      <c r="L92" s="61"/>
    </row>
    <row r="93" spans="1:18">
      <c r="A93" s="265"/>
      <c r="B93" s="266"/>
      <c r="C93" s="266"/>
      <c r="D93" s="266"/>
      <c r="E93" s="266"/>
      <c r="F93" s="266"/>
    </row>
    <row r="94" spans="1:18">
      <c r="A94" s="267"/>
    </row>
  </sheetData>
  <mergeCells count="34">
    <mergeCell ref="A13:J13"/>
    <mergeCell ref="A5:J5"/>
    <mergeCell ref="A6:J6"/>
    <mergeCell ref="A7:J7"/>
    <mergeCell ref="A9:J9"/>
    <mergeCell ref="A11:J11"/>
    <mergeCell ref="A56:D56"/>
    <mergeCell ref="A44:D44"/>
    <mergeCell ref="A80:D80"/>
    <mergeCell ref="A73:D73"/>
    <mergeCell ref="A35:D35"/>
    <mergeCell ref="A45:D45"/>
    <mergeCell ref="A81:D81"/>
    <mergeCell ref="E91:J91"/>
    <mergeCell ref="E92:J92"/>
    <mergeCell ref="A92:D92"/>
    <mergeCell ref="A91:D91"/>
    <mergeCell ref="A84:D84"/>
    <mergeCell ref="A15:J15"/>
    <mergeCell ref="E18:E19"/>
    <mergeCell ref="F18:F19"/>
    <mergeCell ref="A82:H82"/>
    <mergeCell ref="G84:J84"/>
    <mergeCell ref="A16:J16"/>
    <mergeCell ref="A17:J17"/>
    <mergeCell ref="A18:A19"/>
    <mergeCell ref="B18:B19"/>
    <mergeCell ref="C18:C19"/>
    <mergeCell ref="D18:D19"/>
    <mergeCell ref="A24:D24"/>
    <mergeCell ref="A57:D57"/>
    <mergeCell ref="A74:D74"/>
    <mergeCell ref="A34:D34"/>
    <mergeCell ref="A23:D23"/>
  </mergeCells>
  <printOptions horizontalCentered="1"/>
  <pageMargins left="0.19685039370078741" right="0.19685039370078741" top="0.82677165354330717" bottom="0.31496062992125984" header="0.27559055118110237" footer="7.874015748031496E-2"/>
  <pageSetup paperSize="9" scale="50" fitToHeight="0" orientation="portrait" r:id="rId1"/>
  <headerFooter>
    <oddHeader>&amp;C&amp;G</oddHeader>
    <oddFooter>&amp;R&amp;P</oddFooter>
  </headerFooter>
  <rowBreaks count="1" manualBreakCount="1">
    <brk id="66" max="9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61" t="s">
        <v>170</v>
      </c>
      <c r="B1" s="361"/>
      <c r="C1" s="361"/>
      <c r="D1" s="361"/>
      <c r="E1" s="361"/>
      <c r="F1" s="361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62" t="s">
        <v>157</v>
      </c>
      <c r="B48" s="362"/>
      <c r="C48" s="362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6"/>
      <c r="C6" s="366"/>
      <c r="D6" s="366"/>
      <c r="E6" s="366"/>
      <c r="F6" s="367"/>
      <c r="G6" s="367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63" t="s">
        <v>197</v>
      </c>
      <c r="C42" s="364"/>
      <c r="D42" s="364"/>
      <c r="E42" s="364"/>
      <c r="F42" s="364"/>
      <c r="G42" s="364"/>
      <c r="H42" s="364"/>
      <c r="I42" s="365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368" t="s">
        <v>277</v>
      </c>
      <c r="G51" s="368"/>
      <c r="H51" s="368"/>
      <c r="I51" s="368"/>
      <c r="J51" s="368"/>
      <c r="K51" s="368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19">
    <mergeCell ref="B50:E50"/>
    <mergeCell ref="F50:K50"/>
    <mergeCell ref="B53:G53"/>
    <mergeCell ref="B54:G54"/>
    <mergeCell ref="B55:G55"/>
    <mergeCell ref="F51:K51"/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127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366" t="s">
        <v>5</v>
      </c>
      <c r="C5" s="366" t="s">
        <v>6</v>
      </c>
      <c r="D5" s="366" t="s">
        <v>7</v>
      </c>
      <c r="E5" s="366" t="s">
        <v>8</v>
      </c>
      <c r="F5" s="367" t="s">
        <v>9</v>
      </c>
      <c r="G5" s="367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6"/>
      <c r="C6" s="366"/>
      <c r="D6" s="366"/>
      <c r="E6" s="366"/>
      <c r="F6" s="367"/>
      <c r="G6" s="367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69" t="s">
        <v>38</v>
      </c>
      <c r="C10" s="370"/>
      <c r="D10" s="370"/>
      <c r="E10" s="371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69" t="s">
        <v>38</v>
      </c>
      <c r="C28" s="370"/>
      <c r="D28" s="370"/>
      <c r="E28" s="371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69" t="s">
        <v>38</v>
      </c>
      <c r="C33" s="370"/>
      <c r="D33" s="370"/>
      <c r="E33" s="371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73" t="s">
        <v>38</v>
      </c>
      <c r="C41" s="374"/>
      <c r="D41" s="374"/>
      <c r="E41" s="375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63" t="s">
        <v>197</v>
      </c>
      <c r="C42" s="364"/>
      <c r="D42" s="364"/>
      <c r="E42" s="364"/>
      <c r="F42" s="364"/>
      <c r="G42" s="364"/>
      <c r="H42" s="364"/>
      <c r="I42" s="365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372" t="s">
        <v>276</v>
      </c>
      <c r="G51" s="372"/>
      <c r="H51" s="372"/>
      <c r="I51" s="372"/>
      <c r="J51" s="372"/>
      <c r="K51" s="372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23"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PLANILHA DE ORÇAMENTO - T2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'CRONOGRAMA POR RUA'!Area_de_impressao</vt:lpstr>
      <vt:lpstr>'PLANILHA DE ORÇAMENTO - T2'!Area_de_impressao</vt:lpstr>
      <vt:lpstr>'RELAÇÃO DAS RUAS'!Area_de_impressao</vt:lpstr>
      <vt:lpstr>'PLANILHA DE ORÇAMENTO - T2'!Titulos_de_impressao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lucas.ferraz</cp:lastModifiedBy>
  <cp:lastPrinted>2020-09-04T16:22:50Z</cp:lastPrinted>
  <dcterms:created xsi:type="dcterms:W3CDTF">2015-07-16T11:43:25Z</dcterms:created>
  <dcterms:modified xsi:type="dcterms:W3CDTF">2020-10-15T13:49:14Z</dcterms:modified>
</cp:coreProperties>
</file>