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370" yWindow="-120" windowWidth="20640" windowHeight="11160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RUA PRES. GETULIO VARGAS" sheetId="23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1">'CRONOGRAMA POR RUA'!$A$1:$T$40</definedName>
    <definedName name="_xlnm.Print_Area" localSheetId="0">'RELAÇÃO DAS RUAS'!$A$1:$G$34</definedName>
    <definedName name="_xlnm.Print_Area" localSheetId="4">'RUA PRES. GETULIO VARGAS'!$A$1:$J$59</definedName>
    <definedName name="_xlnm.Print_Titles" localSheetId="4">'RUA PRES. GETULIO VARGAS'!$2:$5</definedName>
    <definedName name="_xlnm.Print_Titles" localSheetId="9">'Ruas Bambu com Daniel Parci (2)'!$3:$6</definedName>
  </definedNames>
  <calcPr calcId="145621"/>
</workbook>
</file>

<file path=xl/calcChain.xml><?xml version="1.0" encoding="utf-8"?>
<calcChain xmlns="http://schemas.openxmlformats.org/spreadsheetml/2006/main">
  <c r="I42" i="25" l="1"/>
  <c r="J42" i="25" s="1"/>
  <c r="I41" i="25"/>
  <c r="J41" i="25" s="1"/>
  <c r="I40" i="25"/>
  <c r="J40" i="25" s="1"/>
  <c r="I39" i="25"/>
  <c r="J39" i="25" s="1"/>
  <c r="I38" i="25"/>
  <c r="J38" i="25" s="1"/>
  <c r="I37" i="25"/>
  <c r="J37" i="25" s="1"/>
  <c r="I34" i="25"/>
  <c r="J34" i="25" s="1"/>
  <c r="I33" i="25"/>
  <c r="J33" i="25" s="1"/>
  <c r="I32" i="25"/>
  <c r="J32" i="25" s="1"/>
  <c r="I29" i="25"/>
  <c r="I28" i="25"/>
  <c r="I27" i="25"/>
  <c r="I26" i="25"/>
  <c r="I25" i="25"/>
  <c r="I23" i="25"/>
  <c r="I21" i="25"/>
  <c r="I20" i="25"/>
  <c r="I19" i="25"/>
  <c r="I17" i="25"/>
  <c r="I16" i="25"/>
  <c r="I15" i="25"/>
  <c r="I11" i="25"/>
  <c r="J11" i="25" s="1"/>
  <c r="I10" i="25"/>
  <c r="J10" i="25" s="1"/>
  <c r="G7" i="25"/>
  <c r="J35" i="25" l="1"/>
  <c r="J43" i="25"/>
  <c r="J12" i="25"/>
  <c r="M12" i="25" s="1"/>
  <c r="J29" i="25"/>
  <c r="J25" i="25"/>
  <c r="J26" i="25"/>
  <c r="J23" i="25"/>
  <c r="J15" i="25" l="1"/>
  <c r="J27" i="25"/>
  <c r="J28" i="25"/>
  <c r="J20" i="25"/>
  <c r="L29" i="25" l="1"/>
  <c r="M29" i="25" s="1"/>
  <c r="J21" i="25"/>
  <c r="J19" i="25"/>
  <c r="J16" i="25"/>
  <c r="J17" i="25"/>
  <c r="L23" i="25" l="1"/>
  <c r="M23" i="25" s="1"/>
  <c r="J30" i="25"/>
  <c r="J44" i="25" s="1"/>
  <c r="K12" i="25" l="1"/>
  <c r="K43" i="25"/>
  <c r="K35" i="25"/>
  <c r="K30" i="25"/>
  <c r="K44" i="25" l="1"/>
  <c r="I8" i="22" l="1"/>
  <c r="J8" i="22" s="1"/>
  <c r="I9" i="22"/>
  <c r="J9" i="22" s="1"/>
  <c r="G13" i="22"/>
  <c r="G14" i="22" s="1"/>
  <c r="I13" i="22"/>
  <c r="I14" i="22"/>
  <c r="I15" i="22"/>
  <c r="G17" i="22"/>
  <c r="G19" i="22" s="1"/>
  <c r="I17" i="22"/>
  <c r="I18" i="22"/>
  <c r="J18" i="22" s="1"/>
  <c r="I19" i="22"/>
  <c r="G21" i="22"/>
  <c r="I21" i="22"/>
  <c r="G23" i="22"/>
  <c r="I23" i="22"/>
  <c r="G24" i="22"/>
  <c r="I24" i="22"/>
  <c r="G25" i="22"/>
  <c r="G26" i="22" s="1"/>
  <c r="I25" i="22"/>
  <c r="I26" i="22"/>
  <c r="G27" i="22"/>
  <c r="I27" i="22"/>
  <c r="I30" i="22"/>
  <c r="J30" i="22" s="1"/>
  <c r="I31" i="22"/>
  <c r="J31" i="22" s="1"/>
  <c r="G32" i="22"/>
  <c r="I32" i="22"/>
  <c r="G35" i="22"/>
  <c r="I35" i="22"/>
  <c r="G36" i="22"/>
  <c r="I36" i="22"/>
  <c r="I37" i="22"/>
  <c r="J37" i="22" s="1"/>
  <c r="G38" i="22"/>
  <c r="I38" i="22"/>
  <c r="G39" i="22"/>
  <c r="I39" i="22"/>
  <c r="I40" i="22"/>
  <c r="J40" i="22" s="1"/>
  <c r="G8" i="19"/>
  <c r="I8" i="19"/>
  <c r="G9" i="19"/>
  <c r="I9" i="19"/>
  <c r="G13" i="19"/>
  <c r="G14" i="19" s="1"/>
  <c r="I13" i="19"/>
  <c r="I14" i="19"/>
  <c r="I15" i="19"/>
  <c r="G17" i="19"/>
  <c r="G19" i="19" s="1"/>
  <c r="I17" i="19"/>
  <c r="I18" i="19"/>
  <c r="J18" i="19" s="1"/>
  <c r="I19" i="19"/>
  <c r="G21" i="19"/>
  <c r="I21" i="19"/>
  <c r="G23" i="19"/>
  <c r="I23" i="19"/>
  <c r="G24" i="19"/>
  <c r="I24" i="19"/>
  <c r="G25" i="19"/>
  <c r="G26" i="19" s="1"/>
  <c r="I25" i="19"/>
  <c r="I26" i="19"/>
  <c r="G27" i="19"/>
  <c r="I27" i="19"/>
  <c r="I30" i="19"/>
  <c r="J30" i="19" s="1"/>
  <c r="I31" i="19"/>
  <c r="J31" i="19" s="1"/>
  <c r="G32" i="19"/>
  <c r="I32" i="19"/>
  <c r="G35" i="19"/>
  <c r="I35" i="19"/>
  <c r="J35" i="19" s="1"/>
  <c r="G36" i="19"/>
  <c r="I36" i="19"/>
  <c r="I37" i="19"/>
  <c r="J37" i="19" s="1"/>
  <c r="G38" i="19"/>
  <c r="I38" i="19"/>
  <c r="G39" i="19"/>
  <c r="I39" i="19"/>
  <c r="I40" i="19"/>
  <c r="J40" i="19" s="1"/>
  <c r="J24" i="19" l="1"/>
  <c r="J9" i="19"/>
  <c r="J32" i="22"/>
  <c r="J13" i="22"/>
  <c r="J38" i="19"/>
  <c r="J36" i="19"/>
  <c r="J41" i="19" s="1"/>
  <c r="J17" i="22"/>
  <c r="J10" i="22"/>
  <c r="J25" i="22"/>
  <c r="J23" i="22"/>
  <c r="J21" i="19"/>
  <c r="J17" i="19"/>
  <c r="J27" i="22"/>
  <c r="J39" i="22"/>
  <c r="J35" i="22"/>
  <c r="J33" i="19"/>
  <c r="J39" i="19"/>
  <c r="J32" i="19"/>
  <c r="J27" i="19"/>
  <c r="J26" i="19"/>
  <c r="J23" i="19"/>
  <c r="J8" i="19"/>
  <c r="J10" i="19" s="1"/>
  <c r="J36" i="22"/>
  <c r="J21" i="22"/>
  <c r="G15" i="19"/>
  <c r="J15" i="19" s="1"/>
  <c r="J14" i="19"/>
  <c r="J25" i="19"/>
  <c r="J13" i="19"/>
  <c r="J38" i="22"/>
  <c r="J26" i="22"/>
  <c r="J19" i="22"/>
  <c r="J24" i="22"/>
  <c r="J19" i="19"/>
  <c r="J33" i="22"/>
  <c r="J29" i="19"/>
  <c r="G15" i="22"/>
  <c r="J15" i="22" s="1"/>
  <c r="J14" i="22"/>
  <c r="J41" i="22" l="1"/>
  <c r="J29" i="22"/>
  <c r="J28" i="19"/>
  <c r="J42" i="19" s="1"/>
  <c r="K10" i="19" s="1"/>
  <c r="J28" i="22"/>
  <c r="J42" i="22" s="1"/>
  <c r="K10" i="22" s="1"/>
  <c r="K28" i="19" l="1"/>
  <c r="K33" i="19"/>
  <c r="K41" i="19"/>
  <c r="K41" i="22"/>
  <c r="K33" i="22"/>
  <c r="K28" i="22"/>
  <c r="K42" i="19" l="1"/>
  <c r="K42" i="22"/>
  <c r="M5" i="22" l="1"/>
  <c r="M7" i="22" l="1"/>
  <c r="M8" i="22"/>
  <c r="M6" i="22"/>
  <c r="M9" i="22" l="1"/>
  <c r="E28" i="20" l="1"/>
  <c r="E26" i="20"/>
  <c r="E27" i="20" s="1"/>
  <c r="E25" i="20"/>
  <c r="E23" i="20"/>
  <c r="E21" i="20"/>
  <c r="E22" i="20" s="1"/>
  <c r="E19" i="20"/>
  <c r="E20" i="20" s="1"/>
  <c r="E12" i="20"/>
  <c r="E14" i="20" s="1"/>
  <c r="E8" i="20"/>
  <c r="E9" i="20" s="1"/>
  <c r="E35" i="20" s="1"/>
  <c r="E10" i="20" l="1"/>
  <c r="E13" i="20"/>
  <c r="E11" i="20"/>
  <c r="B47" i="18" l="1"/>
  <c r="D47" i="18" s="1"/>
  <c r="F17" i="1" l="1"/>
  <c r="H17" i="1"/>
  <c r="M7" i="19" l="1"/>
  <c r="M5" i="19"/>
  <c r="I17" i="1"/>
  <c r="H20" i="1"/>
  <c r="B19" i="18"/>
  <c r="B18" i="18"/>
  <c r="B17" i="18"/>
  <c r="B13" i="18"/>
  <c r="B15" i="18" s="1"/>
  <c r="B7" i="18"/>
  <c r="B46" i="18" s="1"/>
  <c r="D46" i="18" s="1"/>
  <c r="M8" i="19" l="1"/>
  <c r="M6" i="19"/>
  <c r="I20" i="1"/>
  <c r="E9" i="18"/>
  <c r="F43" i="1"/>
  <c r="F21" i="1" l="1"/>
  <c r="F24" i="1"/>
  <c r="F16" i="1"/>
  <c r="F21" i="17"/>
  <c r="F25" i="17" s="1"/>
  <c r="F26" i="17" s="1"/>
  <c r="C59" i="18"/>
  <c r="B59" i="18"/>
  <c r="C57" i="18"/>
  <c r="D57" i="18" s="1"/>
  <c r="D56" i="18"/>
  <c r="B55" i="18"/>
  <c r="E55" i="18" s="1"/>
  <c r="B54" i="18"/>
  <c r="E54" i="18" s="1"/>
  <c r="B53" i="18"/>
  <c r="E53" i="18" s="1"/>
  <c r="B52" i="18"/>
  <c r="E52" i="18" s="1"/>
  <c r="D51" i="18"/>
  <c r="D50" i="18"/>
  <c r="B9" i="18"/>
  <c r="M9" i="19" l="1"/>
  <c r="F25" i="1"/>
  <c r="F26" i="1" s="1"/>
  <c r="F27" i="1"/>
  <c r="D48" i="18"/>
  <c r="B22" i="18"/>
  <c r="B24" i="18" s="1"/>
  <c r="B10" i="18"/>
  <c r="E56" i="18"/>
  <c r="D59" i="18"/>
  <c r="B58" i="18"/>
  <c r="E58" i="18" s="1"/>
  <c r="B33" i="18" l="1"/>
  <c r="B35" i="18" s="1"/>
  <c r="B27" i="18"/>
  <c r="B30" i="18" s="1"/>
  <c r="B38" i="18" s="1"/>
  <c r="B40" i="18" s="1"/>
  <c r="H47" i="17" l="1"/>
  <c r="I47" i="17" s="1"/>
  <c r="H46" i="17"/>
  <c r="H45" i="17"/>
  <c r="H44" i="17"/>
  <c r="H43" i="17"/>
  <c r="H42" i="17"/>
  <c r="H39" i="17"/>
  <c r="H38" i="17"/>
  <c r="H37" i="17"/>
  <c r="I35" i="17"/>
  <c r="H33" i="17"/>
  <c r="I33" i="17" s="1"/>
  <c r="H32" i="17"/>
  <c r="I32" i="17" s="1"/>
  <c r="I30" i="17"/>
  <c r="H28" i="17"/>
  <c r="I28" i="17" s="1"/>
  <c r="H27" i="17"/>
  <c r="I27" i="17" s="1"/>
  <c r="H26" i="17"/>
  <c r="I26" i="17" s="1"/>
  <c r="H25" i="17"/>
  <c r="I25" i="17" s="1"/>
  <c r="H24" i="17"/>
  <c r="I24" i="17" s="1"/>
  <c r="H23" i="17"/>
  <c r="I23" i="17" s="1"/>
  <c r="H21" i="17"/>
  <c r="I21" i="17" s="1"/>
  <c r="H20" i="17"/>
  <c r="I20" i="17" s="1"/>
  <c r="I17" i="17"/>
  <c r="H15" i="17"/>
  <c r="I15" i="17" s="1"/>
  <c r="H13" i="17"/>
  <c r="I13" i="17" s="1"/>
  <c r="H12" i="17"/>
  <c r="I12" i="17" s="1"/>
  <c r="H11" i="17"/>
  <c r="I11" i="17" s="1"/>
  <c r="H10" i="17"/>
  <c r="I10" i="17" s="1"/>
  <c r="H8" i="17"/>
  <c r="I45" i="17" l="1"/>
  <c r="I8" i="17"/>
  <c r="I16" i="17" s="1"/>
  <c r="I43" i="17"/>
  <c r="I38" i="17"/>
  <c r="I42" i="17"/>
  <c r="I44" i="17"/>
  <c r="I37" i="17"/>
  <c r="I39" i="17"/>
  <c r="I46" i="17"/>
  <c r="I29" i="17"/>
  <c r="I34" i="17"/>
  <c r="I48" i="17" l="1"/>
  <c r="I40" i="17"/>
  <c r="I49" i="17" l="1"/>
  <c r="F3" i="10" l="1"/>
  <c r="D4" i="10"/>
  <c r="K21" i="12" l="1"/>
  <c r="G13" i="12"/>
  <c r="S13" i="12" s="1"/>
  <c r="F4" i="10"/>
  <c r="S21" i="12" l="1"/>
  <c r="G19" i="12" l="1"/>
  <c r="S19" i="12" s="1"/>
  <c r="H43" i="1" l="1"/>
  <c r="I43" i="1" s="1"/>
  <c r="I44" i="1" s="1"/>
  <c r="H35" i="1"/>
  <c r="I35" i="1" s="1"/>
  <c r="H34" i="1"/>
  <c r="I34" i="1" s="1"/>
  <c r="H33" i="1"/>
  <c r="I33" i="1" s="1"/>
  <c r="H32" i="1"/>
  <c r="I32" i="1" s="1"/>
  <c r="H31" i="1"/>
  <c r="H30" i="1"/>
  <c r="H40" i="1"/>
  <c r="I40" i="1" s="1"/>
  <c r="H39" i="1"/>
  <c r="I39" i="1" s="1"/>
  <c r="H38" i="1"/>
  <c r="H12" i="1"/>
  <c r="H11" i="1"/>
  <c r="H26" i="1"/>
  <c r="H25" i="1"/>
  <c r="H24" i="1"/>
  <c r="H21" i="1"/>
  <c r="H27" i="1"/>
  <c r="H16" i="1"/>
  <c r="H15" i="1"/>
  <c r="H8" i="1"/>
  <c r="I8" i="1" s="1"/>
  <c r="I9" i="1" s="1"/>
  <c r="I30" i="1" l="1"/>
  <c r="I31" i="1"/>
  <c r="I36" i="1" l="1"/>
  <c r="I16" i="1"/>
  <c r="I15" i="1"/>
  <c r="I18" i="1" l="1"/>
  <c r="I11" i="1"/>
  <c r="I12" i="1"/>
  <c r="I38" i="1"/>
  <c r="I41" i="1" s="1"/>
  <c r="I13" i="1" l="1"/>
  <c r="I27" i="1"/>
  <c r="I24" i="1"/>
  <c r="I21" i="1"/>
  <c r="I22" i="1" s="1"/>
  <c r="I25" i="1" l="1"/>
  <c r="I26" i="1" l="1"/>
  <c r="I28" i="1" s="1"/>
  <c r="I45" i="1" l="1"/>
  <c r="G3" i="10" l="1"/>
  <c r="C6" i="12" s="1"/>
  <c r="S6" i="12" s="1"/>
  <c r="J44" i="1"/>
  <c r="J41" i="1"/>
  <c r="J18" i="1"/>
  <c r="J9" i="1"/>
  <c r="J36" i="1"/>
  <c r="J22" i="1"/>
  <c r="J13" i="1"/>
  <c r="J28" i="1"/>
  <c r="G17" i="12"/>
  <c r="S17" i="12" s="1"/>
  <c r="C26" i="12" l="1"/>
  <c r="J45" i="1"/>
  <c r="G11" i="12"/>
  <c r="G15" i="12" l="1"/>
  <c r="S15" i="12" s="1"/>
  <c r="G26" i="12"/>
  <c r="S11" i="12"/>
  <c r="O23" i="12" l="1"/>
  <c r="S23" i="12" s="1"/>
  <c r="K23" i="12"/>
  <c r="K26" i="12" s="1"/>
  <c r="O25" i="12" l="1"/>
  <c r="G4" i="10"/>
  <c r="I19" i="10" s="1"/>
  <c r="O26" i="12" l="1"/>
  <c r="S25" i="12"/>
  <c r="S26" i="12" l="1"/>
  <c r="S27" i="12" s="1"/>
  <c r="T25" i="12" s="1"/>
  <c r="T26" i="12" l="1"/>
  <c r="T13" i="12"/>
  <c r="T21" i="12"/>
  <c r="T19" i="12"/>
  <c r="C27" i="12"/>
  <c r="T6" i="12"/>
  <c r="T17" i="12"/>
  <c r="T15" i="12"/>
  <c r="T11" i="12"/>
  <c r="G27" i="12"/>
  <c r="T23" i="12"/>
  <c r="K27" i="12"/>
  <c r="O27" i="12"/>
  <c r="T27" i="12" l="1"/>
</calcChain>
</file>

<file path=xl/sharedStrings.xml><?xml version="1.0" encoding="utf-8"?>
<sst xmlns="http://schemas.openxmlformats.org/spreadsheetml/2006/main" count="1106" uniqueCount="331">
  <si>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</si>
  <si>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</si>
  <si>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</si>
  <si>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</si>
  <si>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</si>
  <si>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</si>
  <si>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</si>
  <si>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</si>
  <si>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</si>
  <si>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</si>
  <si>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</si>
  <si>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</si>
  <si>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</si>
  <si>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</si>
  <si>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</si>
  <si>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</si>
  <si>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</si>
  <si>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</si>
  <si>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</si>
  <si>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</si>
  <si>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</si>
  <si>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</si>
  <si>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</si>
  <si>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</si>
  <si>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</si>
  <si>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</si>
  <si>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</si>
  <si>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</si>
  <si>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</si>
  <si>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</si>
  <si>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</si>
  <si>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</si>
  <si>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</si>
  <si>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</si>
  <si>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</si>
  <si>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</si>
  <si>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</si>
  <si>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</si>
  <si>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</si>
  <si>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</si>
  <si>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</si>
  <si>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</si>
  <si>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</si>
  <si>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</si>
  <si>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</si>
  <si>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</si>
  <si>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</si>
  <si>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</si>
  <si>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</si>
  <si>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</si>
  <si>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</si>
  <si>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</si>
  <si>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</si>
  <si>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</si>
  <si>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</si>
  <si>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</si>
  <si>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</si>
  <si>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</si>
  <si>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</si>
  <si>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</si>
  <si>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</si>
  <si>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</si>
  <si>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</si>
  <si>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</si>
  <si>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</si>
  <si>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</si>
  <si>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</si>
  <si>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</si>
  <si>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</si>
  <si>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</si>
  <si>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</si>
  <si>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</si>
  <si>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</si>
  <si>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</si>
  <si>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</si>
  <si>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</si>
  <si>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</si>
  <si>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</si>
  <si>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</si>
  <si>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</si>
  <si>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</si>
  <si>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</si>
  <si>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</si>
  <si>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</si>
  <si>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</si>
  <si>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</si>
  <si>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</si>
  <si>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</si>
  <si>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</si>
  <si>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</si>
  <si>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</si>
  <si>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</si>
  <si>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</si>
  <si>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</si>
  <si>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</si>
  <si>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</si>
  <si>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</si>
  <si>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</si>
  <si>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</si>
  <si>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</si>
  <si>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</si>
  <si>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</si>
  <si>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</si>
  <si>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</si>
  <si>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</si>
  <si>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</si>
  <si>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</si>
  <si>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</si>
  <si>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</si>
  <si>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</si>
  <si>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</si>
  <si>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</si>
  <si>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</si>
  <si>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</si>
  <si>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</si>
  <si>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</si>
  <si>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</si>
  <si>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</si>
  <si>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</si>
  <si>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</si>
  <si>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</si>
  <si>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</si>
  <si>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</si>
  <si>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</si>
  <si>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</si>
  <si>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</si>
  <si>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</si>
  <si>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</si>
  <si>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</si>
  <si>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</si>
  <si>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</si>
  <si>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</si>
  <si>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</si>
  <si>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</si>
  <si>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</si>
  <si>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</si>
  <si>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</si>
  <si>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</si>
  <si>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</si>
  <si>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</si>
  <si>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</si>
  <si>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</si>
  <si>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</si>
  <si>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</si>
  <si>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</si>
  <si>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</si>
  <si>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</si>
  <si>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</si>
  <si>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</si>
  <si>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</si>
  <si>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</si>
  <si>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</si>
  <si>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</si>
  <si>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</si>
  <si>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</si>
  <si>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</si>
  <si>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</si>
  <si>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</si>
  <si>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</si>
  <si>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</si>
  <si>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</si>
  <si>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</si>
  <si>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</si>
  <si>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</si>
  <si>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</si>
  <si>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</si>
  <si>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</si>
  <si>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</si>
  <si>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</si>
  <si>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</si>
  <si>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</si>
  <si>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</si>
  <si>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</si>
  <si>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</si>
  <si>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</si>
  <si>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</si>
  <si>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</si>
  <si>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</si>
  <si>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</si>
  <si>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</si>
  <si>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</si>
  <si>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</si>
  <si>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</si>
  <si>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</si>
  <si>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</si>
  <si>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</si>
  <si>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</si>
  <si>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</si>
  <si>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</si>
  <si>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</si>
  <si>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</si>
  <si>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</si>
  <si>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</si>
  <si>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</si>
  <si>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</si>
  <si>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</si>
  <si>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</si>
  <si>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</si>
  <si>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</si>
  <si>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</si>
  <si>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</si>
  <si>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</si>
  <si>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</si>
  <si>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</si>
  <si>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</si>
  <si>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</si>
  <si>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</si>
  <si>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</si>
  <si>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</si>
  <si>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</si>
  <si>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</si>
  <si>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</si>
  <si>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</si>
  <si>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</si>
  <si>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</si>
  <si>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</si>
  <si>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</si>
  <si>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</si>
  <si>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</si>
  <si>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</si>
  <si>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</si>
  <si>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</si>
  <si>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</si>
  <si>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</si>
  <si>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</si>
  <si>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</si>
  <si>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</si>
  <si>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</si>
  <si>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</si>
  <si>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</si>
  <si>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</si>
  <si>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</si>
  <si>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</si>
  <si>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</si>
  <si>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</si>
  <si>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</si>
  <si>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</si>
  <si>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</si>
  <si>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</si>
  <si>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</si>
  <si>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</si>
  <si>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</si>
  <si>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</si>
  <si>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</si>
  <si>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</si>
  <si>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</si>
  <si>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</si>
  <si>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</si>
  <si>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</si>
  <si>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</si>
  <si>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</si>
  <si>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</si>
  <si>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</si>
  <si>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</si>
  <si>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</si>
  <si>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</si>
  <si>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</si>
  <si>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</si>
  <si>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</si>
  <si>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</si>
  <si>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</si>
  <si>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</si>
  <si>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</si>
  <si>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</si>
  <si>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</si>
  <si>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</si>
  <si>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</si>
  <si>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</si>
  <si>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</si>
  <si>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</si>
  <si>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</si>
  <si>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</si>
  <si>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</si>
  <si>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</si>
  <si>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</si>
  <si>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</si>
  <si>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</si>
  <si>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</si>
  <si>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</si>
  <si>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</si>
  <si>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</si>
  <si>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UNID.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</si>
  <si>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</si>
  <si>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</si>
  <si>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</si>
  <si>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</si>
  <si>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</si>
  <si>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</si>
  <si>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</si>
  <si>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TERRAPLANAGEM</t>
  </si>
  <si>
    <t>ABERTURA E PREPARO DE CAIXA ATÉ 40CM, COMPACTACAO DO SUBLEITO MÍNIMO DE 95% PN E TRANSPORTE ATÉ O RAIO DE 1,0 KM</t>
  </si>
  <si>
    <t>54.01.030</t>
  </si>
  <si>
    <t>SINALIZAÇÃO</t>
  </si>
  <si>
    <t>97.05.100</t>
  </si>
  <si>
    <t>SINALIZAÇÃO VERTICAL EM PLACA DE AÇO GALVANIZADA COM PINTURA EM ESMALTE SINTÉTICO</t>
  </si>
  <si>
    <t>46.08.050</t>
  </si>
  <si>
    <t>TUBO AÇO GALVANIZADO SEM COSTURA SCHEDULE 40, DN = 2", INCLUSIVE CONEXÕES</t>
  </si>
  <si>
    <t>CAMADA DE ROLAMENTO</t>
  </si>
  <si>
    <t>04.40.010</t>
  </si>
  <si>
    <t>RETIRADA MANUAL DE GUIA PRÉ-MOLDADA, INCLUSIVE LIMPEZA, CARREGAMENTO, TRANSPORTE ATÉ 1,0 QUILÔMETRO E DESCARREGAMENTO</t>
  </si>
  <si>
    <t>REPARO NA BASE</t>
  </si>
  <si>
    <r>
      <t>OBRA:</t>
    </r>
    <r>
      <rPr>
        <sz val="12"/>
        <rFont val="Arial"/>
        <family val="2"/>
      </rPr>
      <t xml:space="preserve"> RECAPEAMENTO ASFÁLTICO E OBRAS COMPLEMENTARES</t>
    </r>
  </si>
  <si>
    <t>CAIAÇÃO EM MEIO FIO</t>
  </si>
  <si>
    <t>LASTRO COM PREPARO DE FUNDO, LARGURA MAIOR OU IGUAL A 1,5 M, COM CAMADA DE BRITA, LANÇAMENTO MECANIZADO, EM LOCAL COM NÍVEL BAIXO DE INTERFERÊNCIA. AF_06/2016</t>
  </si>
  <si>
    <t>EXECUÇÃO DE PASSEIO (CALÇADA) OU PISO DE CONCRETO COM CONCRETO MOLDADO IN LOCO, USINADO, ACABAMENTO CONVENCIONAL, NÃO ARMADO. AF_07/2016</t>
  </si>
  <si>
    <t>PISO EM LADRILHO HIDRÁULICO PODOTÁTIL VÁRIAS CORES (25X25X2,5CM), ASSENTADO COM ARGAMASSA MISTA</t>
  </si>
  <si>
    <t>CALÇADA</t>
  </si>
  <si>
    <t>30.04.030</t>
  </si>
  <si>
    <t>REGULARIZAÇÃO E COMPACTAÇÃO MECANIZADA DE SUPERFÍCIE, SEM CONTROLE DO PROCTOR NORMAL</t>
  </si>
  <si>
    <t>54.01.010</t>
  </si>
  <si>
    <t>TRANSPORTE COM CAMINHÃO BASCULANTE DE 10 M3, EM VIA URBANA PAVIMENTADA, DMT ACIMA DE 30KM (UNIDADE: M3XKM). AF_04/2016</t>
  </si>
  <si>
    <t>M³xKM</t>
  </si>
  <si>
    <t>RECAPEAMENTO ASFÁLTICO</t>
  </si>
  <si>
    <t>PLACA DE OBRA (PARA CONSTRUCAO CIVIL) EM CHAPA GALVANIZADA *N. 22*, ADESIVADA, DE *2,0 X 1,125* M</t>
  </si>
  <si>
    <t>GUIA (MEIO-FIO) E SARJETA CONJUGADOS DE CONCRETO, MOLDADA IN LOCO EM TRECHO RETO COM EXTRUSORA, 45 CM BASE (15 CM BASE DA GUIA + 30 CM BASE DA SARJETA) X 22 CM ALTURA. AF_06/2016</t>
  </si>
  <si>
    <t>100576</t>
  </si>
  <si>
    <t>REGULARIZAÇÃO E COMPACTAÇÃO DE SUBLEITO DE SOLO PREDOMINANTEMENTE ARGILOSO. AF_11/2019</t>
  </si>
  <si>
    <t>EXECUÇÃO E COMPACTAÇÃO DE BASE E OU SUB BASE PARA PAVIMENTAÇÃO DE BRITA GRADUADA SIMPLES - EXCLUSIVE CARGA E TRANSPORTE. AF_11/2019</t>
  </si>
  <si>
    <t>LEVANTAMENTO DE PV</t>
  </si>
  <si>
    <t>EXECUÇÃO DE IMPRIMAÇÃO COM ASFALTO DILUÍDO CM-30. AF_11/2019</t>
  </si>
  <si>
    <t>EXECUÇÃO DE PINTURA DE LIGAÇÃO COM EMULSÃO ASFÁLTICA RR-2C. AF_11/2019</t>
  </si>
  <si>
    <t>EXECUÇÃO DE PAVIMENTO COM APLICAÇÃO DE CONCRETO ASFÁLTICO, CAMADA DE ROLAMENTO - EXCLUSIVE CARGA E TRANSPORTE. AF_11/2019</t>
  </si>
  <si>
    <t>SINAPI/JUN/20</t>
  </si>
  <si>
    <t>CPOS/MAR/20</t>
  </si>
  <si>
    <t xml:space="preserve">FONTE: TABELA SINAPI COM DESONERAÇÃO DE JUNHO/2020 E CPOS MARÇO/2020 - BDI: 26,75% </t>
  </si>
  <si>
    <t>EVERTON DIEGO M. PAULINO</t>
  </si>
  <si>
    <t>ENGENHEIRO CIVIL - CREA/SP: 5061470477</t>
  </si>
  <si>
    <r>
      <t xml:space="preserve">LOCAL: </t>
    </r>
    <r>
      <rPr>
        <sz val="12"/>
        <rFont val="Arial"/>
        <family val="2"/>
      </rPr>
      <t>RUA PRES. GETULIO VARGAS (PARCIAL) - CENTRO - REGISTRO/SP</t>
    </r>
  </si>
  <si>
    <t>DRENAGEM</t>
  </si>
  <si>
    <t>EXECUÇÃO DE SARJETÃO DE CONCRETO USINADO, MOLDADA IN LOCO EM TRECHO RETO, 100 CM BASE X 20 CM ALTURA. AF_06/2016</t>
  </si>
  <si>
    <t>REGISTRO, 14 DE AGOSTO DE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</si>
</sst>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6" formatCode="0.0%"/>
    <numFmt numFmtId="167" formatCode="0.00;[Red]0.00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sz val="16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</cellStyleXfs>
  <cellXfs count="381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10" fontId="11" fillId="0" borderId="1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 wrapText="1"/>
    </xf>
    <xf numFmtId="4" fontId="12" fillId="0" borderId="0" xfId="8" applyNumberFormat="1" applyFont="1" applyFill="1" applyBorder="1" applyAlignment="1">
      <alignment vertical="center" wrapText="1"/>
    </xf>
    <xf numFmtId="10" fontId="12" fillId="0" borderId="0" xfId="1" applyNumberFormat="1" applyFont="1" applyFill="1" applyBorder="1" applyAlignment="1">
      <alignment vertical="center" wrapText="1"/>
    </xf>
    <xf numFmtId="10" fontId="12" fillId="10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43" fontId="11" fillId="11" borderId="1" xfId="8" applyFont="1" applyFill="1" applyBorder="1" applyAlignment="1">
      <alignment horizontal="right" vertical="center" wrapText="1"/>
    </xf>
    <xf numFmtId="4" fontId="12" fillId="11" borderId="1" xfId="8" applyNumberFormat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vertical="center" wrapText="1"/>
    </xf>
    <xf numFmtId="0" fontId="11" fillId="11" borderId="1" xfId="1" applyFont="1" applyFill="1" applyBorder="1" applyAlignment="1">
      <alignment horizontal="center" vertical="center" wrapText="1"/>
    </xf>
    <xf numFmtId="4" fontId="11" fillId="11" borderId="1" xfId="8" applyNumberFormat="1" applyFont="1" applyFill="1" applyBorder="1" applyAlignment="1">
      <alignment vertical="center" wrapText="1"/>
    </xf>
    <xf numFmtId="4" fontId="12" fillId="11" borderId="1" xfId="8" applyNumberFormat="1" applyFont="1" applyFill="1" applyBorder="1" applyAlignment="1">
      <alignment horizontal="right" vertical="center" wrapText="1"/>
    </xf>
    <xf numFmtId="43" fontId="9" fillId="0" borderId="0" xfId="1" applyNumberFormat="1" applyFont="1" applyFill="1" applyAlignment="1">
      <alignment vertical="center" wrapText="1"/>
    </xf>
    <xf numFmtId="4" fontId="11" fillId="0" borderId="1" xfId="1" applyNumberFormat="1" applyFont="1" applyFill="1" applyBorder="1" applyAlignment="1">
      <alignment vertical="center" wrapText="1"/>
    </xf>
    <xf numFmtId="0" fontId="12" fillId="11" borderId="1" xfId="1" applyFont="1" applyFill="1" applyBorder="1" applyAlignment="1">
      <alignment vertical="center" wrapText="1"/>
    </xf>
    <xf numFmtId="4" fontId="12" fillId="11" borderId="1" xfId="1" applyNumberFormat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3" fontId="11" fillId="0" borderId="1" xfId="1" applyNumberFormat="1" applyFont="1" applyFill="1" applyBorder="1" applyAlignment="1">
      <alignment horizontal="right" vertical="center" wrapText="1"/>
    </xf>
    <xf numFmtId="0" fontId="12" fillId="10" borderId="1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43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0" fillId="0" borderId="0" xfId="0" applyNumberFormat="1" applyFill="1" applyAlignment="1">
      <alignment vertical="center"/>
    </xf>
    <xf numFmtId="0" fontId="2" fillId="0" borderId="0" xfId="1" applyFill="1" applyAlignment="1">
      <alignment vertical="center"/>
    </xf>
    <xf numFmtId="0" fontId="12" fillId="0" borderId="0" xfId="1" applyFont="1" applyBorder="1" applyAlignment="1">
      <alignment vertical="center"/>
    </xf>
    <xf numFmtId="43" fontId="12" fillId="0" borderId="0" xfId="1" applyNumberFormat="1" applyFont="1" applyBorder="1" applyAlignment="1">
      <alignment vertical="center"/>
    </xf>
    <xf numFmtId="4" fontId="5" fillId="0" borderId="0" xfId="1" applyNumberFormat="1" applyFont="1" applyFill="1" applyBorder="1" applyAlignment="1">
      <alignment horizontal="right" vertical="center"/>
    </xf>
    <xf numFmtId="4" fontId="12" fillId="0" borderId="0" xfId="1" applyNumberFormat="1" applyFont="1" applyFill="1" applyBorder="1" applyAlignment="1">
      <alignment horizontal="right" vertical="center"/>
    </xf>
    <xf numFmtId="0" fontId="2" fillId="0" borderId="0" xfId="1" applyAlignment="1">
      <alignment vertical="center"/>
    </xf>
    <xf numFmtId="0" fontId="13" fillId="0" borderId="0" xfId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4" fontId="44" fillId="0" borderId="0" xfId="1" applyNumberFormat="1" applyFont="1" applyFill="1" applyBorder="1" applyAlignment="1">
      <alignment horizontal="center" vertical="center"/>
    </xf>
    <xf numFmtId="43" fontId="12" fillId="0" borderId="0" xfId="1" applyNumberFormat="1" applyFont="1" applyBorder="1" applyAlignment="1">
      <alignment horizontal="center" vertical="center"/>
    </xf>
    <xf numFmtId="0" fontId="12" fillId="10" borderId="1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4" fontId="18" fillId="0" borderId="9" xfId="0" applyNumberFormat="1" applyFont="1" applyBorder="1" applyAlignment="1">
      <alignment horizontal="right" vertical="top"/>
    </xf>
    <xf numFmtId="4" fontId="24" fillId="0" borderId="1" xfId="0" applyNumberFormat="1" applyFont="1" applyFill="1" applyBorder="1" applyAlignment="1">
      <alignment horizontal="center"/>
    </xf>
    <xf numFmtId="10" fontId="22" fillId="0" borderId="1" xfId="7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2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top"/>
    </xf>
    <xf numFmtId="0" fontId="12" fillId="0" borderId="0" xfId="1" applyFont="1" applyFill="1" applyBorder="1" applyAlignment="1">
      <alignment horizontal="left" vertical="center" wrapText="1"/>
    </xf>
    <xf numFmtId="0" fontId="12" fillId="11" borderId="6" xfId="1" applyFont="1" applyFill="1" applyBorder="1" applyAlignment="1">
      <alignment horizontal="right" vertical="center" wrapText="1"/>
    </xf>
    <xf numFmtId="0" fontId="12" fillId="11" borderId="7" xfId="1" applyFont="1" applyFill="1" applyBorder="1" applyAlignment="1">
      <alignment horizontal="right" vertical="center" wrapText="1"/>
    </xf>
    <xf numFmtId="0" fontId="12" fillId="11" borderId="8" xfId="1" applyFont="1" applyFill="1" applyBorder="1" applyAlignment="1">
      <alignment horizontal="right" vertical="center" wrapText="1"/>
    </xf>
    <xf numFmtId="0" fontId="12" fillId="11" borderId="1" xfId="1" applyFont="1" applyFill="1" applyBorder="1" applyAlignment="1">
      <alignment horizontal="right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2" fillId="10" borderId="1" xfId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horizontal="left" vertical="center"/>
    </xf>
    <xf numFmtId="0" fontId="12" fillId="10" borderId="1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7" fillId="0" borderId="0" xfId="1" applyFont="1" applyBorder="1" applyAlignment="1">
      <alignment horizont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</cellXfs>
  <cellStyles count="15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822721</xdr:colOff>
      <xdr:row>49</xdr:row>
      <xdr:rowOff>7143</xdr:rowOff>
    </xdr:from>
    <xdr:ext cx="65" cy="172227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73D20D66-E977-4AFC-9A5D-216FF47947D3}"/>
            </a:ext>
          </a:extLst>
        </xdr:cNvPr>
        <xdr:cNvSpPr txBox="1"/>
      </xdr:nvSpPr>
      <xdr:spPr>
        <a:xfrm>
          <a:off x="11621690" y="180451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9" t="s">
        <v>101</v>
      </c>
      <c r="B1" s="309"/>
      <c r="C1" s="309"/>
      <c r="D1" s="309"/>
      <c r="E1" s="309"/>
      <c r="F1" s="309"/>
      <c r="G1" s="309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10" t="s">
        <v>115</v>
      </c>
      <c r="E9" s="310"/>
      <c r="F9" s="310"/>
      <c r="G9" s="310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11" t="s">
        <v>112</v>
      </c>
      <c r="B18" s="311"/>
      <c r="C18" s="311"/>
      <c r="D18" s="144"/>
      <c r="E18" s="144"/>
      <c r="F18" s="144"/>
      <c r="G18" s="144"/>
      <c r="H18" s="77"/>
      <c r="I18" s="77"/>
      <c r="J18" s="75"/>
    </row>
    <row r="19" spans="1:10" ht="15.75">
      <c r="A19" s="312" t="s">
        <v>113</v>
      </c>
      <c r="B19" s="312"/>
      <c r="C19" s="312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2" t="s">
        <v>96</v>
      </c>
      <c r="B34" s="312"/>
      <c r="C34" s="312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4" t="s">
        <v>0</v>
      </c>
      <c r="C1" s="334"/>
      <c r="D1" s="334"/>
      <c r="E1" s="334"/>
      <c r="F1" s="334"/>
      <c r="G1" s="334"/>
      <c r="H1" s="334"/>
      <c r="I1" s="334"/>
      <c r="J1" s="334"/>
      <c r="K1" s="334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35" t="s">
        <v>259</v>
      </c>
      <c r="D3" s="335"/>
      <c r="E3" s="335"/>
      <c r="F3" s="335"/>
      <c r="G3" s="335"/>
      <c r="H3" s="335"/>
      <c r="I3" s="335"/>
      <c r="J3" s="335"/>
      <c r="K3" s="335"/>
    </row>
    <row r="4" spans="2:17" ht="24" customHeight="1" thickBot="1">
      <c r="B4" s="55" t="s">
        <v>3</v>
      </c>
      <c r="C4" s="335" t="s">
        <v>279</v>
      </c>
      <c r="D4" s="335"/>
      <c r="E4" s="335"/>
      <c r="F4" s="335"/>
      <c r="G4" s="335"/>
      <c r="H4" s="335"/>
      <c r="I4" s="335"/>
      <c r="J4" s="335"/>
      <c r="K4" s="335"/>
    </row>
    <row r="5" spans="2:17" ht="32.25" thickBot="1">
      <c r="B5" s="369" t="s">
        <v>5</v>
      </c>
      <c r="C5" s="369" t="s">
        <v>6</v>
      </c>
      <c r="D5" s="369" t="s">
        <v>7</v>
      </c>
      <c r="E5" s="369" t="s">
        <v>8</v>
      </c>
      <c r="F5" s="370" t="s">
        <v>9</v>
      </c>
      <c r="G5" s="370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69"/>
      <c r="C6" s="369"/>
      <c r="D6" s="369"/>
      <c r="E6" s="369"/>
      <c r="F6" s="370"/>
      <c r="G6" s="370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284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284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78" t="s">
        <v>38</v>
      </c>
      <c r="C12" s="373"/>
      <c r="D12" s="373"/>
      <c r="E12" s="374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284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284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284</v>
      </c>
      <c r="D17" s="7">
        <v>72887</v>
      </c>
      <c r="E17" s="17" t="s">
        <v>285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284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284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284</v>
      </c>
      <c r="D21" s="7">
        <v>72886</v>
      </c>
      <c r="E21" s="17" t="s">
        <v>286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284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284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284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284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284</v>
      </c>
      <c r="D28" s="7">
        <v>83357</v>
      </c>
      <c r="E28" s="17" t="s">
        <v>287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284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78" t="s">
        <v>38</v>
      </c>
      <c r="C30" s="373"/>
      <c r="D30" s="373"/>
      <c r="E30" s="374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284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284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284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78" t="s">
        <v>38</v>
      </c>
      <c r="C35" s="373"/>
      <c r="D35" s="373"/>
      <c r="E35" s="374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284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284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284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284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284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284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379" t="s">
        <v>38</v>
      </c>
      <c r="C43" s="376"/>
      <c r="D43" s="376"/>
      <c r="E43" s="377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380" t="s">
        <v>197</v>
      </c>
      <c r="C44" s="380"/>
      <c r="D44" s="380"/>
      <c r="E44" s="380"/>
      <c r="F44" s="380"/>
      <c r="G44" s="380"/>
      <c r="H44" s="380"/>
      <c r="I44" s="380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283</v>
      </c>
      <c r="C45" s="27"/>
      <c r="D45" s="27"/>
      <c r="E45" s="27"/>
      <c r="F45" s="28"/>
      <c r="G45" s="27"/>
      <c r="H45" s="345" t="s">
        <v>288</v>
      </c>
      <c r="I45" s="345"/>
      <c r="J45" s="345"/>
      <c r="K45" s="345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43"/>
      <c r="I48" s="343"/>
      <c r="J48" s="343"/>
      <c r="K48" s="343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44" t="s">
        <v>244</v>
      </c>
      <c r="G50" s="344"/>
      <c r="H50" s="344"/>
      <c r="I50" s="344"/>
      <c r="J50" s="344"/>
      <c r="K50" s="344"/>
      <c r="L50" s="1"/>
      <c r="M50" s="61"/>
    </row>
    <row r="51" spans="2:13">
      <c r="B51" s="341" t="s">
        <v>96</v>
      </c>
      <c r="C51" s="341"/>
      <c r="D51" s="341"/>
      <c r="E51" s="341"/>
      <c r="F51" s="340" t="s">
        <v>245</v>
      </c>
      <c r="G51" s="340"/>
      <c r="H51" s="340"/>
      <c r="I51" s="340"/>
      <c r="J51" s="340"/>
      <c r="K51" s="340"/>
      <c r="L51" s="1"/>
      <c r="M51" s="61"/>
    </row>
    <row r="52" spans="2:13" ht="15.75">
      <c r="B52" s="2"/>
      <c r="C52" s="2"/>
      <c r="D52" s="2"/>
      <c r="E52" s="3"/>
      <c r="F52" s="371"/>
      <c r="G52" s="371"/>
      <c r="H52" s="371"/>
      <c r="I52" s="371"/>
      <c r="J52" s="371"/>
      <c r="K52" s="371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2"/>
      <c r="C54" s="332"/>
      <c r="D54" s="332"/>
      <c r="E54" s="332"/>
      <c r="F54" s="332"/>
      <c r="G54" s="332"/>
    </row>
    <row r="55" spans="2:13">
      <c r="B55" s="333"/>
      <c r="C55" s="333"/>
      <c r="D55" s="333"/>
      <c r="E55" s="333"/>
      <c r="F55" s="333"/>
      <c r="G55" s="333"/>
    </row>
    <row r="56" spans="2:13">
      <c r="B56" s="333"/>
      <c r="C56" s="333"/>
      <c r="D56" s="333"/>
      <c r="E56" s="333"/>
      <c r="F56" s="333"/>
      <c r="G56" s="333"/>
    </row>
  </sheetData>
  <mergeCells count="23">
    <mergeCell ref="B55:G55"/>
    <mergeCell ref="B56:G56"/>
    <mergeCell ref="H48:K48"/>
    <mergeCell ref="F50:K50"/>
    <mergeCell ref="B51:E51"/>
    <mergeCell ref="F51:K51"/>
    <mergeCell ref="F52:K52"/>
    <mergeCell ref="B54:G54"/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28" t="s">
        <v>120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</row>
    <row r="3" spans="1:21" s="66" customFormat="1" ht="27" customHeight="1">
      <c r="A3" s="329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</row>
    <row r="4" spans="1:21" s="98" customFormat="1" ht="28.5" customHeight="1">
      <c r="A4" s="95" t="s">
        <v>116</v>
      </c>
      <c r="B4" s="95" t="s">
        <v>117</v>
      </c>
      <c r="C4" s="331" t="s">
        <v>121</v>
      </c>
      <c r="D4" s="331"/>
      <c r="E4" s="331"/>
      <c r="F4" s="331"/>
      <c r="G4" s="331" t="s">
        <v>122</v>
      </c>
      <c r="H4" s="331"/>
      <c r="I4" s="331"/>
      <c r="J4" s="331"/>
      <c r="K4" s="331" t="s">
        <v>123</v>
      </c>
      <c r="L4" s="331"/>
      <c r="M4" s="331"/>
      <c r="N4" s="331"/>
      <c r="O4" s="331" t="s">
        <v>124</v>
      </c>
      <c r="P4" s="331"/>
      <c r="Q4" s="331"/>
      <c r="R4" s="331"/>
      <c r="S4" s="96" t="s">
        <v>125</v>
      </c>
      <c r="T4" s="97" t="s">
        <v>118</v>
      </c>
    </row>
    <row r="5" spans="1:21" s="98" customFormat="1" ht="13.15" customHeight="1">
      <c r="A5" s="316">
        <v>1</v>
      </c>
      <c r="B5" s="317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6"/>
      <c r="B6" s="317"/>
      <c r="C6" s="314">
        <f>SUM('RELAÇÃO DAS RUAS'!G3)</f>
        <v>432106.08228487329</v>
      </c>
      <c r="D6" s="323"/>
      <c r="E6" s="323"/>
      <c r="F6" s="323"/>
      <c r="G6" s="319"/>
      <c r="H6" s="320"/>
      <c r="I6" s="320"/>
      <c r="J6" s="320"/>
      <c r="K6" s="319"/>
      <c r="L6" s="320"/>
      <c r="M6" s="320"/>
      <c r="N6" s="320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6">
        <v>2</v>
      </c>
      <c r="B10" s="317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6"/>
      <c r="B11" s="317"/>
      <c r="C11" s="107"/>
      <c r="D11" s="107"/>
      <c r="E11" s="107"/>
      <c r="F11" s="107"/>
      <c r="G11" s="314" t="e">
        <f>SUM('RELAÇÃO DAS RUAS'!#REF!)</f>
        <v>#REF!</v>
      </c>
      <c r="H11" s="321"/>
      <c r="I11" s="321"/>
      <c r="J11" s="321"/>
      <c r="K11" s="319"/>
      <c r="L11" s="320"/>
      <c r="M11" s="320"/>
      <c r="N11" s="320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6">
        <v>3</v>
      </c>
      <c r="B12" s="317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6"/>
      <c r="B13" s="317"/>
      <c r="C13" s="107"/>
      <c r="D13" s="107"/>
      <c r="E13" s="107"/>
      <c r="F13" s="107"/>
      <c r="G13" s="314" t="e">
        <f>SUM('RELAÇÃO DAS RUAS'!#REF!)</f>
        <v>#REF!</v>
      </c>
      <c r="H13" s="323"/>
      <c r="I13" s="323"/>
      <c r="J13" s="323"/>
      <c r="K13" s="319"/>
      <c r="L13" s="324"/>
      <c r="M13" s="324"/>
      <c r="N13" s="324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6">
        <v>4</v>
      </c>
      <c r="B14" s="317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6"/>
      <c r="B15" s="317"/>
      <c r="C15" s="107"/>
      <c r="D15" s="107"/>
      <c r="E15" s="107"/>
      <c r="F15" s="107"/>
      <c r="G15" s="314" t="e">
        <f>SUM('RELAÇÃO DAS RUAS'!#REF!)</f>
        <v>#REF!</v>
      </c>
      <c r="H15" s="323"/>
      <c r="I15" s="323"/>
      <c r="J15" s="323"/>
      <c r="K15" s="319"/>
      <c r="L15" s="320"/>
      <c r="M15" s="320"/>
      <c r="N15" s="320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6">
        <v>5</v>
      </c>
      <c r="B16" s="317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6"/>
      <c r="B17" s="317"/>
      <c r="C17" s="107"/>
      <c r="D17" s="107"/>
      <c r="E17" s="107"/>
      <c r="F17" s="107"/>
      <c r="G17" s="314" t="e">
        <f>SUM('RELAÇÃO DAS RUAS'!#REF!)</f>
        <v>#REF!</v>
      </c>
      <c r="H17" s="314"/>
      <c r="I17" s="314"/>
      <c r="J17" s="314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6">
        <v>6</v>
      </c>
      <c r="B18" s="317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6"/>
      <c r="B19" s="317"/>
      <c r="C19" s="107"/>
      <c r="D19" s="107"/>
      <c r="E19" s="107"/>
      <c r="F19" s="107"/>
      <c r="G19" s="314" t="e">
        <f>SUM('RELAÇÃO DAS RUAS'!#REF!)</f>
        <v>#REF!</v>
      </c>
      <c r="H19" s="321"/>
      <c r="I19" s="321"/>
      <c r="J19" s="321"/>
      <c r="K19" s="314"/>
      <c r="L19" s="321"/>
      <c r="M19" s="321"/>
      <c r="N19" s="321"/>
      <c r="O19" s="321"/>
      <c r="P19" s="321"/>
      <c r="Q19" s="321"/>
      <c r="R19" s="321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6">
        <v>7</v>
      </c>
      <c r="B20" s="317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6"/>
      <c r="B21" s="317"/>
      <c r="C21" s="107"/>
      <c r="D21" s="107"/>
      <c r="E21" s="107"/>
      <c r="F21" s="107"/>
      <c r="G21" s="319"/>
      <c r="H21" s="320"/>
      <c r="I21" s="320"/>
      <c r="J21" s="320"/>
      <c r="K21" s="314" t="e">
        <f>SUM(#REF!)</f>
        <v>#REF!</v>
      </c>
      <c r="L21" s="321"/>
      <c r="M21" s="321"/>
      <c r="N21" s="321"/>
      <c r="O21" s="322"/>
      <c r="P21" s="322"/>
      <c r="Q21" s="322"/>
      <c r="R21" s="322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6">
        <v>8</v>
      </c>
      <c r="B22" s="317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6"/>
      <c r="B23" s="317"/>
      <c r="C23" s="107"/>
      <c r="D23" s="107"/>
      <c r="E23" s="107"/>
      <c r="F23" s="107"/>
      <c r="G23" s="110"/>
      <c r="H23" s="103"/>
      <c r="I23" s="103"/>
      <c r="J23" s="103"/>
      <c r="K23" s="318" t="e">
        <f>SUM('RELAÇÃO DAS RUAS'!#REF!)/2</f>
        <v>#REF!</v>
      </c>
      <c r="L23" s="318"/>
      <c r="M23" s="318"/>
      <c r="N23" s="318"/>
      <c r="O23" s="318" t="e">
        <f>SUM('RELAÇÃO DAS RUAS'!#REF!)/2</f>
        <v>#REF!</v>
      </c>
      <c r="P23" s="318"/>
      <c r="Q23" s="318"/>
      <c r="R23" s="318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6">
        <v>9</v>
      </c>
      <c r="B24" s="317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6"/>
      <c r="B25" s="317"/>
      <c r="C25" s="107"/>
      <c r="D25" s="107"/>
      <c r="E25" s="107"/>
      <c r="F25" s="107"/>
      <c r="G25" s="110"/>
      <c r="H25" s="103"/>
      <c r="I25" s="103"/>
      <c r="J25" s="103"/>
      <c r="K25" s="318"/>
      <c r="L25" s="318"/>
      <c r="M25" s="318"/>
      <c r="N25" s="318"/>
      <c r="O25" s="318" t="e">
        <f>SUM('RELAÇÃO DAS RUAS'!#REF!)</f>
        <v>#REF!</v>
      </c>
      <c r="P25" s="318"/>
      <c r="Q25" s="318"/>
      <c r="R25" s="318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14">
        <f>SUM(C6:F21)</f>
        <v>432106.08228487329</v>
      </c>
      <c r="D26" s="314"/>
      <c r="E26" s="314"/>
      <c r="F26" s="314"/>
      <c r="G26" s="314" t="e">
        <f>SUM(G5:J25)</f>
        <v>#REF!</v>
      </c>
      <c r="H26" s="314"/>
      <c r="I26" s="314"/>
      <c r="J26" s="314"/>
      <c r="K26" s="314" t="e">
        <f>SUM(K5:N25)</f>
        <v>#REF!</v>
      </c>
      <c r="L26" s="314"/>
      <c r="M26" s="314"/>
      <c r="N26" s="314"/>
      <c r="O26" s="314" t="e">
        <f>SUM(O5:R25)</f>
        <v>#REF!</v>
      </c>
      <c r="P26" s="314"/>
      <c r="Q26" s="314"/>
      <c r="R26" s="314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15" t="e">
        <f>C26/S27</f>
        <v>#REF!</v>
      </c>
      <c r="D27" s="315"/>
      <c r="E27" s="315"/>
      <c r="F27" s="315"/>
      <c r="G27" s="315" t="e">
        <f>G26/S27</f>
        <v>#REF!</v>
      </c>
      <c r="H27" s="315"/>
      <c r="I27" s="315"/>
      <c r="J27" s="315"/>
      <c r="K27" s="315" t="e">
        <f>K26/S27</f>
        <v>#REF!</v>
      </c>
      <c r="L27" s="315"/>
      <c r="M27" s="315"/>
      <c r="N27" s="315"/>
      <c r="O27" s="315" t="e">
        <f>O26/S27</f>
        <v>#REF!</v>
      </c>
      <c r="P27" s="315"/>
      <c r="Q27" s="315"/>
      <c r="R27" s="315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13"/>
      <c r="T28" s="313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27" t="s">
        <v>119</v>
      </c>
      <c r="T30" s="327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30" t="s">
        <v>130</v>
      </c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26" t="s">
        <v>113</v>
      </c>
      <c r="B33" s="326"/>
      <c r="C33" s="326"/>
      <c r="D33" s="326"/>
      <c r="E33" s="326"/>
      <c r="F33" s="326"/>
      <c r="G33" s="326"/>
      <c r="H33" s="326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25"/>
      <c r="I50" s="325"/>
      <c r="J50" s="325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4" t="s">
        <v>0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35" t="s">
        <v>2</v>
      </c>
      <c r="C3" s="335"/>
      <c r="D3" s="335"/>
      <c r="E3" s="335"/>
      <c r="F3" s="335"/>
      <c r="G3" s="335"/>
      <c r="H3" s="335"/>
      <c r="I3" s="335"/>
      <c r="J3" s="335"/>
    </row>
    <row r="4" spans="1:11" ht="24" customHeight="1" thickBot="1">
      <c r="A4" s="55" t="s">
        <v>3</v>
      </c>
      <c r="B4" s="335" t="s">
        <v>4</v>
      </c>
      <c r="C4" s="335"/>
      <c r="D4" s="335"/>
      <c r="E4" s="335"/>
      <c r="F4" s="335"/>
      <c r="G4" s="335"/>
      <c r="H4" s="335"/>
      <c r="I4" s="335"/>
      <c r="J4" s="335"/>
    </row>
    <row r="5" spans="1:11" ht="32.25" thickBot="1">
      <c r="A5" s="336" t="s">
        <v>5</v>
      </c>
      <c r="B5" s="336" t="s">
        <v>6</v>
      </c>
      <c r="C5" s="336" t="s">
        <v>7</v>
      </c>
      <c r="D5" s="336" t="s">
        <v>8</v>
      </c>
      <c r="E5" s="337" t="s">
        <v>9</v>
      </c>
      <c r="F5" s="337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36"/>
      <c r="B6" s="336"/>
      <c r="C6" s="336"/>
      <c r="D6" s="336"/>
      <c r="E6" s="337"/>
      <c r="F6" s="337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8" t="s">
        <v>38</v>
      </c>
      <c r="B9" s="338"/>
      <c r="C9" s="338"/>
      <c r="D9" s="338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8" t="s">
        <v>38</v>
      </c>
      <c r="B13" s="338"/>
      <c r="C13" s="338"/>
      <c r="D13" s="338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8" t="s">
        <v>38</v>
      </c>
      <c r="B18" s="338"/>
      <c r="C18" s="338"/>
      <c r="D18" s="338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8" t="s">
        <v>38</v>
      </c>
      <c r="B22" s="338"/>
      <c r="C22" s="338"/>
      <c r="D22" s="338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8" t="s">
        <v>38</v>
      </c>
      <c r="B28" s="338"/>
      <c r="C28" s="338"/>
      <c r="D28" s="338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8" t="s">
        <v>38</v>
      </c>
      <c r="B36" s="338"/>
      <c r="C36" s="338"/>
      <c r="D36" s="338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8" t="s">
        <v>38</v>
      </c>
      <c r="B41" s="338"/>
      <c r="C41" s="338"/>
      <c r="D41" s="338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39" t="s">
        <v>38</v>
      </c>
      <c r="B44" s="339"/>
      <c r="C44" s="339"/>
      <c r="D44" s="339"/>
      <c r="E44" s="339"/>
      <c r="F44" s="339"/>
      <c r="G44" s="339"/>
      <c r="H44" s="339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42" t="s">
        <v>197</v>
      </c>
      <c r="B45" s="342"/>
      <c r="C45" s="342"/>
      <c r="D45" s="342"/>
      <c r="E45" s="342"/>
      <c r="F45" s="342"/>
      <c r="G45" s="342"/>
      <c r="H45" s="342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45" t="s">
        <v>94</v>
      </c>
      <c r="H46" s="345"/>
      <c r="I46" s="345"/>
      <c r="J46" s="345"/>
      <c r="K46" s="1"/>
    </row>
    <row r="47" spans="1:11" ht="15.75">
      <c r="A47" s="20"/>
      <c r="B47" s="20"/>
      <c r="C47" s="20"/>
      <c r="D47" s="20"/>
      <c r="E47" s="21"/>
      <c r="F47" s="20"/>
      <c r="G47" s="343"/>
      <c r="H47" s="343"/>
      <c r="I47" s="343"/>
      <c r="J47" s="343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44" t="s">
        <v>99</v>
      </c>
      <c r="F50" s="344"/>
      <c r="G50" s="344"/>
      <c r="H50" s="344"/>
      <c r="I50" s="344"/>
      <c r="J50" s="344"/>
      <c r="K50" s="1"/>
      <c r="L50" s="61"/>
    </row>
    <row r="51" spans="1:12">
      <c r="A51" s="341" t="s">
        <v>96</v>
      </c>
      <c r="B51" s="341"/>
      <c r="C51" s="341"/>
      <c r="D51" s="341"/>
      <c r="E51" s="340" t="s">
        <v>97</v>
      </c>
      <c r="F51" s="340"/>
      <c r="G51" s="340"/>
      <c r="H51" s="340"/>
      <c r="I51" s="340"/>
      <c r="J51" s="340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2" t="s">
        <v>169</v>
      </c>
      <c r="B54" s="332"/>
      <c r="C54" s="332"/>
      <c r="D54" s="332"/>
      <c r="E54" s="332"/>
      <c r="F54" s="332"/>
    </row>
    <row r="55" spans="1:12">
      <c r="A55" s="333" t="s">
        <v>95</v>
      </c>
      <c r="B55" s="333"/>
      <c r="C55" s="333"/>
      <c r="D55" s="333"/>
      <c r="E55" s="333"/>
      <c r="F55" s="333"/>
    </row>
    <row r="56" spans="1:12">
      <c r="A56" s="333" t="s">
        <v>96</v>
      </c>
      <c r="B56" s="333"/>
      <c r="C56" s="333"/>
      <c r="D56" s="333"/>
      <c r="E56" s="333"/>
      <c r="F56" s="333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4" t="s">
        <v>0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35" t="s">
        <v>2</v>
      </c>
      <c r="C3" s="335"/>
      <c r="D3" s="335"/>
      <c r="E3" s="335"/>
      <c r="F3" s="335"/>
      <c r="G3" s="335"/>
      <c r="H3" s="335"/>
      <c r="I3" s="335"/>
      <c r="J3" s="335"/>
    </row>
    <row r="4" spans="1:10" ht="24.95" customHeight="1" thickBot="1">
      <c r="A4" s="55" t="s">
        <v>3</v>
      </c>
      <c r="B4" s="335" t="s">
        <v>131</v>
      </c>
      <c r="C4" s="335"/>
      <c r="D4" s="335"/>
      <c r="E4" s="335"/>
      <c r="F4" s="335"/>
      <c r="G4" s="335"/>
      <c r="H4" s="335"/>
      <c r="I4" s="335"/>
      <c r="J4" s="335"/>
    </row>
    <row r="5" spans="1:10" ht="24.95" customHeight="1" thickBot="1">
      <c r="A5" s="336" t="s">
        <v>5</v>
      </c>
      <c r="B5" s="336" t="s">
        <v>6</v>
      </c>
      <c r="C5" s="336" t="s">
        <v>7</v>
      </c>
      <c r="D5" s="336" t="s">
        <v>8</v>
      </c>
      <c r="E5" s="337" t="s">
        <v>9</v>
      </c>
      <c r="F5" s="337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36"/>
      <c r="B6" s="336"/>
      <c r="C6" s="336"/>
      <c r="D6" s="336"/>
      <c r="E6" s="337"/>
      <c r="F6" s="337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8" t="s">
        <v>38</v>
      </c>
      <c r="B16" s="338"/>
      <c r="C16" s="338"/>
      <c r="D16" s="338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6"/>
      <c r="B17" s="346"/>
      <c r="C17" s="346"/>
      <c r="D17" s="346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8" t="s">
        <v>38</v>
      </c>
      <c r="B29" s="338"/>
      <c r="C29" s="338"/>
      <c r="D29" s="338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8" t="s">
        <v>38</v>
      </c>
      <c r="B34" s="338"/>
      <c r="C34" s="338"/>
      <c r="D34" s="338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7"/>
      <c r="B35" s="347"/>
      <c r="C35" s="347"/>
      <c r="D35" s="347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8" t="s">
        <v>38</v>
      </c>
      <c r="B40" s="338"/>
      <c r="C40" s="338"/>
      <c r="D40" s="338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39" t="s">
        <v>38</v>
      </c>
      <c r="B48" s="339"/>
      <c r="C48" s="339"/>
      <c r="D48" s="339"/>
      <c r="E48" s="339"/>
      <c r="F48" s="339"/>
      <c r="G48" s="339"/>
      <c r="H48" s="339"/>
      <c r="I48" s="63">
        <f>SUM(I42:I47)</f>
        <v>106403.53000692998</v>
      </c>
      <c r="J48" s="58">
        <v>0.21401476300419636</v>
      </c>
    </row>
    <row r="49" spans="1:10" ht="24.95" customHeight="1" thickBot="1">
      <c r="A49" s="342" t="s">
        <v>98</v>
      </c>
      <c r="B49" s="342"/>
      <c r="C49" s="342"/>
      <c r="D49" s="342"/>
      <c r="E49" s="342"/>
      <c r="F49" s="342"/>
      <c r="G49" s="342"/>
      <c r="H49" s="342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45" t="s">
        <v>94</v>
      </c>
      <c r="H50" s="345"/>
      <c r="I50" s="345"/>
      <c r="J50" s="345"/>
    </row>
    <row r="51" spans="1:10" ht="15.75">
      <c r="A51" s="20"/>
      <c r="B51" s="20"/>
      <c r="C51" s="20"/>
      <c r="D51" s="20"/>
      <c r="E51" s="21"/>
      <c r="F51" s="20"/>
      <c r="G51" s="343"/>
      <c r="H51" s="343"/>
      <c r="I51" s="343"/>
      <c r="J51" s="343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44" t="s">
        <v>99</v>
      </c>
      <c r="F54" s="344"/>
      <c r="G54" s="344"/>
      <c r="H54" s="344"/>
      <c r="I54" s="344"/>
      <c r="J54" s="344"/>
    </row>
    <row r="55" spans="1:10">
      <c r="A55" s="341" t="s">
        <v>96</v>
      </c>
      <c r="B55" s="341"/>
      <c r="C55" s="341"/>
      <c r="D55" s="341"/>
      <c r="E55" s="340" t="s">
        <v>97</v>
      </c>
      <c r="F55" s="340"/>
      <c r="G55" s="340"/>
      <c r="H55" s="340"/>
      <c r="I55" s="340"/>
      <c r="J55" s="340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61"/>
  <sheetViews>
    <sheetView tabSelected="1" zoomScale="80" zoomScaleNormal="80" zoomScaleSheetLayoutView="100" workbookViewId="0">
      <pane xSplit="4" ySplit="5" topLeftCell="E6" activePane="bottomRight" state="frozen"/>
      <selection pane="topRight" activeCell="E1" sqref="E1"/>
      <selection pane="bottomLeft" activeCell="A7" sqref="A7"/>
      <selection pane="bottomRight" activeCell="A47" sqref="A47:H47"/>
    </sheetView>
  </sheetViews>
  <sheetFormatPr defaultRowHeight="15"/>
  <cols>
    <col min="1" max="1" width="9.85546875" style="284" customWidth="1"/>
    <col min="2" max="2" width="18" style="284" customWidth="1"/>
    <col min="3" max="3" width="12.140625" style="284" customWidth="1"/>
    <col min="4" max="4" width="87.5703125" style="284" customWidth="1"/>
    <col min="5" max="5" width="9.85546875" style="284" customWidth="1"/>
    <col min="6" max="7" width="13" style="284" customWidth="1"/>
    <col min="8" max="8" width="15.7109375" style="284" customWidth="1"/>
    <col min="9" max="9" width="13.85546875" style="284" customWidth="1"/>
    <col min="10" max="10" width="13" style="284" customWidth="1"/>
    <col min="11" max="12" width="13.28515625" style="284" customWidth="1"/>
    <col min="13" max="13" width="10.140625" style="285" customWidth="1"/>
    <col min="14" max="14" width="3.7109375" style="284" customWidth="1"/>
    <col min="15" max="15" width="12.42578125" style="284" hidden="1" customWidth="1"/>
    <col min="16" max="16" width="14.140625" style="284" hidden="1" customWidth="1"/>
    <col min="17" max="17" width="10.7109375" style="284" customWidth="1"/>
    <col min="18" max="16384" width="9.140625" style="284"/>
  </cols>
  <sheetData>
    <row r="1" spans="1:15" ht="31.5" customHeight="1">
      <c r="A1" s="358" t="s">
        <v>0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5" ht="20.25" customHeight="1">
      <c r="A2" s="361" t="s">
        <v>301</v>
      </c>
      <c r="B2" s="361"/>
      <c r="C2" s="361"/>
      <c r="D2" s="361"/>
      <c r="E2" s="361"/>
      <c r="F2" s="361"/>
      <c r="G2" s="361"/>
      <c r="H2" s="361"/>
      <c r="I2" s="361"/>
      <c r="J2" s="361"/>
    </row>
    <row r="3" spans="1:15" ht="20.25" customHeight="1">
      <c r="A3" s="361" t="s">
        <v>327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5" ht="31.5">
      <c r="A4" s="362" t="s">
        <v>5</v>
      </c>
      <c r="B4" s="362" t="s">
        <v>6</v>
      </c>
      <c r="C4" s="362" t="s">
        <v>7</v>
      </c>
      <c r="D4" s="362" t="s">
        <v>8</v>
      </c>
      <c r="E4" s="359" t="s">
        <v>9</v>
      </c>
      <c r="F4" s="359" t="s">
        <v>10</v>
      </c>
      <c r="G4" s="304" t="s">
        <v>11</v>
      </c>
      <c r="H4" s="287" t="s">
        <v>12</v>
      </c>
      <c r="I4" s="287" t="s">
        <v>13</v>
      </c>
      <c r="J4" s="269" t="s">
        <v>14</v>
      </c>
      <c r="L4" s="213"/>
    </row>
    <row r="5" spans="1:15" ht="19.5" customHeight="1">
      <c r="A5" s="362"/>
      <c r="B5" s="362"/>
      <c r="C5" s="362"/>
      <c r="D5" s="362"/>
      <c r="E5" s="359"/>
      <c r="F5" s="359"/>
      <c r="G5" s="304" t="s">
        <v>15</v>
      </c>
      <c r="H5" s="287" t="s">
        <v>280</v>
      </c>
      <c r="I5" s="287" t="s">
        <v>15</v>
      </c>
      <c r="J5" s="269"/>
      <c r="L5" s="213"/>
    </row>
    <row r="6" spans="1:15" ht="19.5" customHeight="1">
      <c r="A6" s="26">
        <v>1</v>
      </c>
      <c r="B6" s="15"/>
      <c r="C6" s="15"/>
      <c r="D6" s="15" t="s">
        <v>17</v>
      </c>
      <c r="E6" s="15"/>
      <c r="F6" s="15"/>
      <c r="G6" s="15"/>
      <c r="H6" s="15"/>
      <c r="I6" s="15"/>
      <c r="J6" s="15"/>
      <c r="L6" s="213"/>
    </row>
    <row r="7" spans="1:15" ht="30">
      <c r="A7" s="7" t="s">
        <v>18</v>
      </c>
      <c r="B7" s="7" t="s">
        <v>322</v>
      </c>
      <c r="C7" s="7">
        <v>4813</v>
      </c>
      <c r="D7" s="17" t="s">
        <v>313</v>
      </c>
      <c r="E7" s="7" t="s">
        <v>22</v>
      </c>
      <c r="F7" s="286">
        <v>0</v>
      </c>
      <c r="G7" s="286">
        <v>300</v>
      </c>
      <c r="H7" s="10">
        <v>380.25</v>
      </c>
      <c r="I7" s="278">
        <v>0</v>
      </c>
      <c r="J7" s="195"/>
      <c r="L7" s="213"/>
    </row>
    <row r="8" spans="1:15" ht="45">
      <c r="A8" s="7" t="s">
        <v>24</v>
      </c>
      <c r="B8" s="7" t="s">
        <v>323</v>
      </c>
      <c r="C8" s="7" t="s">
        <v>298</v>
      </c>
      <c r="D8" s="17" t="s">
        <v>299</v>
      </c>
      <c r="E8" s="7" t="s">
        <v>63</v>
      </c>
      <c r="F8" s="9">
        <v>0</v>
      </c>
      <c r="G8" s="9">
        <v>5.96</v>
      </c>
      <c r="H8" s="10">
        <v>7.55</v>
      </c>
      <c r="I8" s="278">
        <v>0</v>
      </c>
      <c r="J8" s="195"/>
      <c r="L8" s="213"/>
    </row>
    <row r="9" spans="1:15" ht="19.5" customHeight="1">
      <c r="A9" s="355" t="s">
        <v>38</v>
      </c>
      <c r="B9" s="355"/>
      <c r="C9" s="355"/>
      <c r="D9" s="355"/>
      <c r="E9" s="279"/>
      <c r="F9" s="279"/>
      <c r="G9" s="279"/>
      <c r="H9" s="279"/>
      <c r="I9" s="280">
        <v>0</v>
      </c>
      <c r="J9" s="283">
        <v>0</v>
      </c>
      <c r="L9" s="213"/>
    </row>
    <row r="10" spans="1:15" ht="15" customHeight="1">
      <c r="A10" s="356"/>
      <c r="B10" s="357"/>
      <c r="C10" s="357"/>
      <c r="D10" s="357"/>
      <c r="E10" s="281"/>
      <c r="F10" s="281"/>
      <c r="G10" s="281"/>
      <c r="H10" s="281"/>
      <c r="I10" s="281"/>
      <c r="J10" s="282"/>
      <c r="L10" s="213"/>
    </row>
    <row r="11" spans="1:15" ht="18.95" customHeight="1">
      <c r="A11" s="26">
        <v>2</v>
      </c>
      <c r="B11" s="15"/>
      <c r="C11" s="15"/>
      <c r="D11" s="15" t="s">
        <v>306</v>
      </c>
      <c r="E11" s="15"/>
      <c r="F11" s="15"/>
      <c r="G11" s="15"/>
      <c r="H11" s="15"/>
      <c r="I11" s="15"/>
      <c r="J11" s="15"/>
      <c r="L11" s="213"/>
    </row>
    <row r="12" spans="1:15" ht="49.5" customHeight="1">
      <c r="A12" s="7" t="s">
        <v>41</v>
      </c>
      <c r="B12" s="7" t="s">
        <v>322</v>
      </c>
      <c r="C12" s="7">
        <v>94267</v>
      </c>
      <c r="D12" s="17" t="s">
        <v>314</v>
      </c>
      <c r="E12" s="7" t="s">
        <v>63</v>
      </c>
      <c r="F12" s="9">
        <v>0</v>
      </c>
      <c r="G12" s="9">
        <v>35.68</v>
      </c>
      <c r="H12" s="10">
        <v>45.22</v>
      </c>
      <c r="I12" s="202">
        <v>0</v>
      </c>
      <c r="J12" s="41"/>
      <c r="L12" s="214"/>
      <c r="O12" s="285"/>
    </row>
    <row r="13" spans="1:15" ht="19.5" customHeight="1">
      <c r="A13" s="7" t="s">
        <v>43</v>
      </c>
      <c r="B13" s="7" t="s">
        <v>322</v>
      </c>
      <c r="C13" s="7">
        <v>83693</v>
      </c>
      <c r="D13" s="17" t="s">
        <v>302</v>
      </c>
      <c r="E13" s="7" t="s">
        <v>22</v>
      </c>
      <c r="F13" s="9">
        <v>70</v>
      </c>
      <c r="G13" s="9">
        <v>4.09</v>
      </c>
      <c r="H13" s="10">
        <v>5.18</v>
      </c>
      <c r="I13" s="202">
        <v>362.6</v>
      </c>
      <c r="J13" s="41"/>
      <c r="L13" s="214"/>
      <c r="O13" s="285"/>
    </row>
    <row r="14" spans="1:15" ht="30">
      <c r="A14" s="7" t="s">
        <v>46</v>
      </c>
      <c r="B14" s="7" t="s">
        <v>323</v>
      </c>
      <c r="C14" s="7" t="s">
        <v>309</v>
      </c>
      <c r="D14" s="17" t="s">
        <v>308</v>
      </c>
      <c r="E14" s="7" t="s">
        <v>22</v>
      </c>
      <c r="F14" s="9">
        <v>48</v>
      </c>
      <c r="G14" s="9">
        <v>2.0099999999999998</v>
      </c>
      <c r="H14" s="10">
        <v>2.5499999999999998</v>
      </c>
      <c r="I14" s="202">
        <v>122.4</v>
      </c>
      <c r="J14" s="41"/>
      <c r="L14" s="214"/>
      <c r="O14" s="285"/>
    </row>
    <row r="15" spans="1:15" ht="49.5" customHeight="1">
      <c r="A15" s="7" t="s">
        <v>48</v>
      </c>
      <c r="B15" s="7" t="s">
        <v>322</v>
      </c>
      <c r="C15" s="7">
        <v>94116</v>
      </c>
      <c r="D15" s="17" t="s">
        <v>303</v>
      </c>
      <c r="E15" s="7" t="s">
        <v>26</v>
      </c>
      <c r="F15" s="9">
        <v>2.4</v>
      </c>
      <c r="G15" s="9">
        <v>129.13999999999999</v>
      </c>
      <c r="H15" s="10">
        <v>163.68</v>
      </c>
      <c r="I15" s="202">
        <v>392.83</v>
      </c>
      <c r="J15" s="41"/>
      <c r="L15" s="214"/>
      <c r="O15" s="285"/>
    </row>
    <row r="16" spans="1:15" ht="49.5" customHeight="1">
      <c r="A16" s="7" t="s">
        <v>50</v>
      </c>
      <c r="B16" s="7" t="s">
        <v>322</v>
      </c>
      <c r="C16" s="7">
        <v>94991</v>
      </c>
      <c r="D16" s="17" t="s">
        <v>304</v>
      </c>
      <c r="E16" s="7" t="s">
        <v>26</v>
      </c>
      <c r="F16" s="9">
        <v>3.36</v>
      </c>
      <c r="G16" s="9">
        <v>442.44</v>
      </c>
      <c r="H16" s="10">
        <v>560.79</v>
      </c>
      <c r="I16" s="202">
        <v>1884.25</v>
      </c>
      <c r="J16" s="41"/>
      <c r="L16" s="214"/>
      <c r="O16" s="285"/>
    </row>
    <row r="17" spans="1:18" ht="30">
      <c r="A17" s="7" t="s">
        <v>52</v>
      </c>
      <c r="B17" s="7" t="s">
        <v>323</v>
      </c>
      <c r="C17" s="7" t="s">
        <v>307</v>
      </c>
      <c r="D17" s="17" t="s">
        <v>305</v>
      </c>
      <c r="E17" s="7" t="s">
        <v>22</v>
      </c>
      <c r="F17" s="9">
        <v>9.1199999999999992</v>
      </c>
      <c r="G17" s="9">
        <v>98.88</v>
      </c>
      <c r="H17" s="10">
        <v>125.33</v>
      </c>
      <c r="I17" s="202">
        <v>1143.01</v>
      </c>
      <c r="J17" s="41"/>
      <c r="L17" s="214"/>
      <c r="O17" s="285"/>
    </row>
    <row r="18" spans="1:18" ht="19.5" customHeight="1">
      <c r="A18" s="352" t="s">
        <v>38</v>
      </c>
      <c r="B18" s="353"/>
      <c r="C18" s="353"/>
      <c r="D18" s="354"/>
      <c r="E18" s="270"/>
      <c r="F18" s="271"/>
      <c r="G18" s="271"/>
      <c r="H18" s="272"/>
      <c r="I18" s="272">
        <v>3905.09</v>
      </c>
      <c r="J18" s="273">
        <v>3.6685672005898132E-2</v>
      </c>
      <c r="K18" s="289"/>
      <c r="O18" s="285"/>
      <c r="Q18" s="213"/>
      <c r="R18" s="290"/>
    </row>
    <row r="19" spans="1:18" ht="15" customHeight="1">
      <c r="A19" s="356"/>
      <c r="B19" s="357"/>
      <c r="C19" s="357"/>
      <c r="D19" s="357"/>
      <c r="E19" s="281"/>
      <c r="F19" s="281"/>
      <c r="G19" s="281"/>
      <c r="H19" s="281"/>
      <c r="I19" s="281"/>
      <c r="J19" s="282"/>
      <c r="K19" s="289"/>
      <c r="O19" s="285"/>
      <c r="Q19" s="213"/>
      <c r="R19" s="290"/>
    </row>
    <row r="20" spans="1:18" ht="19.5" customHeight="1">
      <c r="A20" s="26">
        <v>3</v>
      </c>
      <c r="B20" s="15"/>
      <c r="C20" s="26"/>
      <c r="D20" s="15" t="s">
        <v>289</v>
      </c>
      <c r="E20" s="26"/>
      <c r="F20" s="12"/>
      <c r="G20" s="12"/>
      <c r="H20" s="13"/>
      <c r="I20" s="231"/>
      <c r="J20" s="42"/>
      <c r="K20" s="291"/>
      <c r="O20" s="285"/>
    </row>
    <row r="21" spans="1:18" ht="19.5" customHeight="1">
      <c r="A21" s="24"/>
      <c r="B21" s="24"/>
      <c r="C21" s="24"/>
      <c r="D21" s="15" t="s">
        <v>300</v>
      </c>
      <c r="E21" s="24"/>
      <c r="F21" s="12"/>
      <c r="G21" s="12"/>
      <c r="H21" s="19"/>
      <c r="I21" s="231"/>
      <c r="J21" s="231"/>
      <c r="K21" s="292"/>
      <c r="O21" s="285"/>
    </row>
    <row r="22" spans="1:18" ht="30">
      <c r="A22" s="7" t="s">
        <v>61</v>
      </c>
      <c r="B22" s="7" t="s">
        <v>323</v>
      </c>
      <c r="C22" s="190" t="s">
        <v>291</v>
      </c>
      <c r="D22" s="17" t="s">
        <v>290</v>
      </c>
      <c r="E22" s="7" t="s">
        <v>22</v>
      </c>
      <c r="F22" s="9">
        <v>778.1</v>
      </c>
      <c r="G22" s="9">
        <v>16.440000000000001</v>
      </c>
      <c r="H22" s="10">
        <v>20.84</v>
      </c>
      <c r="I22" s="202">
        <v>16215.6</v>
      </c>
      <c r="J22" s="265"/>
      <c r="K22" s="291"/>
      <c r="O22" s="285"/>
    </row>
    <row r="23" spans="1:18" ht="33.75" customHeight="1">
      <c r="A23" s="7" t="s">
        <v>64</v>
      </c>
      <c r="B23" s="7" t="s">
        <v>322</v>
      </c>
      <c r="C23" s="190" t="s">
        <v>315</v>
      </c>
      <c r="D23" s="17" t="s">
        <v>316</v>
      </c>
      <c r="E23" s="7" t="s">
        <v>22</v>
      </c>
      <c r="F23" s="9">
        <v>778.1</v>
      </c>
      <c r="G23" s="9">
        <v>1.49</v>
      </c>
      <c r="H23" s="10">
        <v>1.89</v>
      </c>
      <c r="I23" s="202">
        <v>1470.61</v>
      </c>
      <c r="J23" s="265"/>
      <c r="K23" s="291"/>
      <c r="O23" s="285"/>
    </row>
    <row r="24" spans="1:18" ht="45">
      <c r="A24" s="7" t="s">
        <v>195</v>
      </c>
      <c r="B24" s="7" t="s">
        <v>322</v>
      </c>
      <c r="C24" s="7">
        <v>96396</v>
      </c>
      <c r="D24" s="17" t="s">
        <v>317</v>
      </c>
      <c r="E24" s="7" t="s">
        <v>26</v>
      </c>
      <c r="F24" s="9">
        <v>155.62</v>
      </c>
      <c r="G24" s="9">
        <v>96.45</v>
      </c>
      <c r="H24" s="10">
        <v>122.25</v>
      </c>
      <c r="I24" s="278">
        <v>19024.55</v>
      </c>
      <c r="J24" s="265"/>
      <c r="K24" s="292"/>
      <c r="L24" s="290"/>
      <c r="N24" s="290"/>
      <c r="O24" s="285"/>
    </row>
    <row r="25" spans="1:18" ht="33.75" customHeight="1">
      <c r="A25" s="7" t="s">
        <v>198</v>
      </c>
      <c r="B25" s="7" t="s">
        <v>322</v>
      </c>
      <c r="C25" s="7">
        <v>93590</v>
      </c>
      <c r="D25" s="17" t="s">
        <v>310</v>
      </c>
      <c r="E25" s="7" t="s">
        <v>311</v>
      </c>
      <c r="F25" s="9">
        <v>5135.46</v>
      </c>
      <c r="G25" s="9">
        <v>0.65</v>
      </c>
      <c r="H25" s="10">
        <v>0.82</v>
      </c>
      <c r="I25" s="278">
        <v>4211.08</v>
      </c>
      <c r="J25" s="265"/>
      <c r="K25" s="292"/>
      <c r="L25" s="290"/>
      <c r="N25" s="290"/>
      <c r="O25" s="285"/>
    </row>
    <row r="26" spans="1:18" ht="19.5" customHeight="1">
      <c r="A26" s="352" t="s">
        <v>38</v>
      </c>
      <c r="B26" s="353"/>
      <c r="C26" s="353"/>
      <c r="D26" s="354"/>
      <c r="E26" s="274"/>
      <c r="F26" s="271"/>
      <c r="G26" s="271"/>
      <c r="H26" s="275"/>
      <c r="I26" s="276">
        <v>40921.839999999997</v>
      </c>
      <c r="J26" s="273">
        <v>0.38443293243378318</v>
      </c>
      <c r="K26" s="291"/>
      <c r="O26" s="285"/>
    </row>
    <row r="27" spans="1:18" ht="15" customHeight="1">
      <c r="A27" s="356"/>
      <c r="B27" s="357"/>
      <c r="C27" s="357"/>
      <c r="D27" s="357"/>
      <c r="E27" s="281"/>
      <c r="F27" s="281"/>
      <c r="G27" s="281"/>
      <c r="H27" s="281"/>
      <c r="I27" s="281"/>
      <c r="J27" s="282"/>
      <c r="K27" s="291"/>
      <c r="O27" s="285"/>
    </row>
    <row r="28" spans="1:18" ht="19.5" customHeight="1">
      <c r="A28" s="26">
        <v>4</v>
      </c>
      <c r="B28" s="26"/>
      <c r="C28" s="26"/>
      <c r="D28" s="38" t="s">
        <v>312</v>
      </c>
      <c r="E28" s="26"/>
      <c r="F28" s="26"/>
      <c r="G28" s="26"/>
      <c r="H28" s="26"/>
      <c r="I28" s="26"/>
      <c r="J28" s="26"/>
      <c r="K28" s="292"/>
      <c r="N28" s="290"/>
      <c r="O28" s="285"/>
    </row>
    <row r="29" spans="1:18" ht="18.95" customHeight="1">
      <c r="A29" s="26"/>
      <c r="B29" s="15"/>
      <c r="C29" s="26"/>
      <c r="D29" s="15" t="s">
        <v>297</v>
      </c>
      <c r="E29" s="24"/>
      <c r="F29" s="12"/>
      <c r="G29" s="12"/>
      <c r="H29" s="19"/>
      <c r="I29" s="231"/>
      <c r="J29" s="42"/>
      <c r="L29" s="213"/>
      <c r="O29" s="285"/>
    </row>
    <row r="30" spans="1:18" ht="19.5" customHeight="1">
      <c r="A30" s="7" t="s">
        <v>68</v>
      </c>
      <c r="B30" s="7" t="s">
        <v>322</v>
      </c>
      <c r="C30" s="7">
        <v>96401</v>
      </c>
      <c r="D30" s="17" t="s">
        <v>319</v>
      </c>
      <c r="E30" s="7" t="s">
        <v>22</v>
      </c>
      <c r="F30" s="9">
        <v>778.1</v>
      </c>
      <c r="G30" s="9">
        <v>6.51</v>
      </c>
      <c r="H30" s="10">
        <v>8.25</v>
      </c>
      <c r="I30" s="278">
        <v>6419.33</v>
      </c>
      <c r="J30" s="41"/>
      <c r="K30" s="292"/>
      <c r="O30" s="285"/>
    </row>
    <row r="31" spans="1:18" ht="30">
      <c r="A31" s="7" t="s">
        <v>70</v>
      </c>
      <c r="B31" s="7" t="s">
        <v>322</v>
      </c>
      <c r="C31" s="7">
        <v>96402</v>
      </c>
      <c r="D31" s="17" t="s">
        <v>320</v>
      </c>
      <c r="E31" s="7" t="s">
        <v>22</v>
      </c>
      <c r="F31" s="9">
        <v>1243.98</v>
      </c>
      <c r="G31" s="9">
        <v>1.72</v>
      </c>
      <c r="H31" s="10">
        <v>2.1800000000000002</v>
      </c>
      <c r="I31" s="278">
        <v>2711.88</v>
      </c>
      <c r="J31" s="41"/>
      <c r="K31" s="291"/>
      <c r="O31" s="285"/>
    </row>
    <row r="32" spans="1:18" ht="45">
      <c r="A32" s="7" t="s">
        <v>73</v>
      </c>
      <c r="B32" s="7" t="s">
        <v>322</v>
      </c>
      <c r="C32" s="49">
        <v>95995</v>
      </c>
      <c r="D32" s="17" t="s">
        <v>321</v>
      </c>
      <c r="E32" s="7" t="s">
        <v>26</v>
      </c>
      <c r="F32" s="9">
        <v>37.32</v>
      </c>
      <c r="G32" s="9">
        <v>912.76</v>
      </c>
      <c r="H32" s="10">
        <v>1156.92</v>
      </c>
      <c r="I32" s="278">
        <v>43176.25</v>
      </c>
      <c r="J32" s="41"/>
      <c r="K32" s="292"/>
      <c r="O32" s="285"/>
    </row>
    <row r="33" spans="1:18" ht="30">
      <c r="A33" s="7" t="s">
        <v>256</v>
      </c>
      <c r="B33" s="7" t="s">
        <v>322</v>
      </c>
      <c r="C33" s="7">
        <v>93590</v>
      </c>
      <c r="D33" s="17" t="s">
        <v>310</v>
      </c>
      <c r="E33" s="7" t="s">
        <v>311</v>
      </c>
      <c r="F33" s="9">
        <v>1231.56</v>
      </c>
      <c r="G33" s="9">
        <v>0.65</v>
      </c>
      <c r="H33" s="10">
        <v>0.82</v>
      </c>
      <c r="I33" s="278">
        <v>1009.88</v>
      </c>
      <c r="J33" s="41"/>
      <c r="K33" s="292"/>
      <c r="O33" s="285"/>
    </row>
    <row r="34" spans="1:18" ht="19.5" customHeight="1">
      <c r="A34" s="307" t="s">
        <v>257</v>
      </c>
      <c r="B34" s="7"/>
      <c r="C34" s="7"/>
      <c r="D34" s="17" t="s">
        <v>318</v>
      </c>
      <c r="E34" s="7" t="s">
        <v>281</v>
      </c>
      <c r="F34" s="9">
        <v>3</v>
      </c>
      <c r="G34" s="10">
        <v>180.02</v>
      </c>
      <c r="H34" s="10">
        <v>228.18</v>
      </c>
      <c r="I34" s="278">
        <v>684.54</v>
      </c>
      <c r="J34" s="41"/>
      <c r="K34" s="290"/>
      <c r="O34" s="285"/>
    </row>
    <row r="35" spans="1:18" ht="19.5" customHeight="1">
      <c r="A35" s="352" t="s">
        <v>38</v>
      </c>
      <c r="B35" s="353"/>
      <c r="C35" s="353"/>
      <c r="D35" s="354"/>
      <c r="E35" s="270"/>
      <c r="F35" s="271"/>
      <c r="G35" s="271"/>
      <c r="H35" s="272"/>
      <c r="I35" s="272">
        <v>54001.88</v>
      </c>
      <c r="J35" s="273">
        <v>0.50731103697529889</v>
      </c>
      <c r="K35" s="289"/>
      <c r="O35" s="285"/>
      <c r="Q35" s="213"/>
      <c r="R35" s="290"/>
    </row>
    <row r="36" spans="1:18" ht="15" customHeight="1">
      <c r="A36" s="356"/>
      <c r="B36" s="357"/>
      <c r="C36" s="357"/>
      <c r="D36" s="357"/>
      <c r="E36" s="281"/>
      <c r="F36" s="281"/>
      <c r="G36" s="281"/>
      <c r="H36" s="281"/>
      <c r="I36" s="281"/>
      <c r="J36" s="282"/>
      <c r="K36" s="289"/>
      <c r="O36" s="285"/>
      <c r="Q36" s="213"/>
      <c r="R36" s="290"/>
    </row>
    <row r="37" spans="1:18" customFormat="1" ht="19.5" customHeight="1">
      <c r="A37" s="26">
        <v>5</v>
      </c>
      <c r="B37" s="15"/>
      <c r="C37" s="26"/>
      <c r="D37" s="15" t="s">
        <v>328</v>
      </c>
      <c r="E37" s="15"/>
      <c r="F37" s="15"/>
      <c r="G37" s="15"/>
      <c r="H37" s="15"/>
      <c r="I37" s="15"/>
      <c r="J37" s="15"/>
      <c r="K37" s="212"/>
      <c r="M37" s="263"/>
      <c r="O37" s="263"/>
      <c r="Q37" s="212"/>
      <c r="R37" s="61"/>
    </row>
    <row r="38" spans="1:18" customFormat="1" ht="30">
      <c r="A38" s="7" t="s">
        <v>76</v>
      </c>
      <c r="B38" s="7" t="s">
        <v>322</v>
      </c>
      <c r="C38" s="7">
        <v>94293</v>
      </c>
      <c r="D38" s="308" t="s">
        <v>329</v>
      </c>
      <c r="E38" s="7" t="s">
        <v>63</v>
      </c>
      <c r="F38" s="9">
        <v>11.5</v>
      </c>
      <c r="G38" s="9">
        <v>106.05</v>
      </c>
      <c r="H38" s="10">
        <v>134.41999999999999</v>
      </c>
      <c r="I38" s="278">
        <v>1545.83</v>
      </c>
      <c r="J38" s="265"/>
      <c r="K38" s="212"/>
      <c r="M38" s="263"/>
      <c r="O38" s="263"/>
      <c r="Q38" s="212"/>
      <c r="R38" s="61"/>
    </row>
    <row r="39" spans="1:18" customFormat="1" ht="19.5" customHeight="1">
      <c r="A39" s="355" t="s">
        <v>38</v>
      </c>
      <c r="B39" s="355"/>
      <c r="C39" s="355"/>
      <c r="D39" s="355"/>
      <c r="E39" s="270"/>
      <c r="F39" s="271"/>
      <c r="G39" s="271"/>
      <c r="H39" s="272"/>
      <c r="I39" s="272">
        <v>1545.83</v>
      </c>
      <c r="J39" s="273">
        <v>1.4522024423733513E-2</v>
      </c>
      <c r="K39" s="212"/>
      <c r="M39" s="263"/>
      <c r="O39" s="263"/>
      <c r="Q39" s="212"/>
      <c r="R39" s="61"/>
    </row>
    <row r="40" spans="1:18" customFormat="1" ht="15" customHeight="1">
      <c r="A40" s="356"/>
      <c r="B40" s="357"/>
      <c r="C40" s="357"/>
      <c r="D40" s="357"/>
      <c r="E40" s="281"/>
      <c r="F40" s="281"/>
      <c r="G40" s="281"/>
      <c r="H40" s="281"/>
      <c r="I40" s="281"/>
      <c r="J40" s="282"/>
      <c r="K40" s="212"/>
      <c r="M40" s="263"/>
      <c r="O40" s="263"/>
      <c r="Q40" s="212"/>
      <c r="R40" s="61"/>
    </row>
    <row r="41" spans="1:18" ht="19.5" customHeight="1">
      <c r="A41" s="26">
        <v>6</v>
      </c>
      <c r="B41" s="15"/>
      <c r="C41" s="15"/>
      <c r="D41" s="15" t="s">
        <v>292</v>
      </c>
      <c r="E41" s="15"/>
      <c r="F41" s="15"/>
      <c r="G41" s="15"/>
      <c r="H41" s="15"/>
      <c r="I41" s="15"/>
      <c r="J41" s="15"/>
      <c r="K41" s="289"/>
      <c r="O41" s="285"/>
      <c r="Q41" s="213"/>
      <c r="R41" s="290"/>
    </row>
    <row r="42" spans="1:18" ht="30">
      <c r="A42" s="7" t="s">
        <v>184</v>
      </c>
      <c r="B42" s="7" t="s">
        <v>322</v>
      </c>
      <c r="C42" s="7">
        <v>72947</v>
      </c>
      <c r="D42" s="17" t="s">
        <v>69</v>
      </c>
      <c r="E42" s="7" t="s">
        <v>22</v>
      </c>
      <c r="F42" s="9">
        <v>69.599999999999994</v>
      </c>
      <c r="G42" s="9">
        <v>15.02</v>
      </c>
      <c r="H42" s="10">
        <v>19.04</v>
      </c>
      <c r="I42" s="278">
        <v>1325.18</v>
      </c>
      <c r="J42" s="265"/>
      <c r="K42" s="289"/>
      <c r="O42" s="285"/>
      <c r="Q42" s="213"/>
      <c r="R42" s="290"/>
    </row>
    <row r="43" spans="1:18" ht="30.75" customHeight="1">
      <c r="A43" s="7" t="s">
        <v>185</v>
      </c>
      <c r="B43" s="7" t="s">
        <v>323</v>
      </c>
      <c r="C43" s="7" t="s">
        <v>293</v>
      </c>
      <c r="D43" s="306" t="s">
        <v>294</v>
      </c>
      <c r="E43" s="7" t="s">
        <v>22</v>
      </c>
      <c r="F43" s="9">
        <v>2.36</v>
      </c>
      <c r="G43" s="9">
        <v>691.26</v>
      </c>
      <c r="H43" s="10">
        <v>876.17</v>
      </c>
      <c r="I43" s="202">
        <v>2067.7600000000002</v>
      </c>
      <c r="J43" s="265"/>
      <c r="K43" s="289"/>
      <c r="O43" s="285"/>
      <c r="Q43" s="213"/>
      <c r="R43" s="290"/>
    </row>
    <row r="44" spans="1:18" ht="30">
      <c r="A44" s="7" t="s">
        <v>186</v>
      </c>
      <c r="B44" s="7" t="s">
        <v>323</v>
      </c>
      <c r="C44" s="7" t="s">
        <v>295</v>
      </c>
      <c r="D44" s="306" t="s">
        <v>296</v>
      </c>
      <c r="E44" s="7" t="s">
        <v>63</v>
      </c>
      <c r="F44" s="9">
        <v>14.4</v>
      </c>
      <c r="G44" s="9">
        <v>146.82</v>
      </c>
      <c r="H44" s="10">
        <v>186.09</v>
      </c>
      <c r="I44" s="202">
        <v>2679.7</v>
      </c>
      <c r="J44" s="265"/>
      <c r="K44" s="289"/>
      <c r="O44" s="285"/>
      <c r="Q44" s="213"/>
      <c r="R44" s="290"/>
    </row>
    <row r="45" spans="1:18" ht="19.5" customHeight="1">
      <c r="A45" s="355" t="s">
        <v>38</v>
      </c>
      <c r="B45" s="355"/>
      <c r="C45" s="355"/>
      <c r="D45" s="355"/>
      <c r="E45" s="270"/>
      <c r="F45" s="271"/>
      <c r="G45" s="271"/>
      <c r="H45" s="272"/>
      <c r="I45" s="272">
        <v>6072.64</v>
      </c>
      <c r="J45" s="273">
        <v>5.7048334161286227E-2</v>
      </c>
      <c r="K45" s="289"/>
      <c r="O45" s="285"/>
      <c r="Q45" s="213"/>
      <c r="R45" s="290"/>
    </row>
    <row r="46" spans="1:18" ht="15" customHeight="1">
      <c r="A46" s="356"/>
      <c r="B46" s="357"/>
      <c r="C46" s="357"/>
      <c r="D46" s="357"/>
      <c r="E46" s="281"/>
      <c r="F46" s="281"/>
      <c r="G46" s="281"/>
      <c r="H46" s="281"/>
      <c r="I46" s="281"/>
      <c r="J46" s="282"/>
      <c r="K46" s="289"/>
      <c r="O46" s="285"/>
      <c r="Q46" s="213"/>
      <c r="R46" s="290"/>
    </row>
    <row r="47" spans="1:18" ht="22.5" customHeight="1">
      <c r="A47" s="355" t="s">
        <v>197</v>
      </c>
      <c r="B47" s="355"/>
      <c r="C47" s="355"/>
      <c r="D47" s="355"/>
      <c r="E47" s="355"/>
      <c r="F47" s="355"/>
      <c r="G47" s="355"/>
      <c r="H47" s="355"/>
      <c r="I47" s="272">
        <v>106447.28</v>
      </c>
      <c r="J47" s="273">
        <v>0.99999999999999989</v>
      </c>
      <c r="K47" s="277"/>
    </row>
    <row r="48" spans="1:18" ht="12.75" customHeight="1">
      <c r="A48" s="266"/>
      <c r="B48" s="266"/>
      <c r="C48" s="266"/>
      <c r="D48" s="266"/>
      <c r="E48" s="266"/>
      <c r="F48" s="266"/>
      <c r="G48" s="266"/>
      <c r="H48" s="266"/>
      <c r="I48" s="267"/>
      <c r="J48" s="268"/>
      <c r="K48" s="277"/>
    </row>
    <row r="49" spans="1:12" ht="15.75">
      <c r="A49" s="351" t="s">
        <v>324</v>
      </c>
      <c r="B49" s="351"/>
      <c r="C49" s="351"/>
      <c r="D49" s="351"/>
      <c r="E49" s="351"/>
      <c r="F49" s="351"/>
      <c r="G49" s="305"/>
      <c r="H49" s="360" t="s">
        <v>330</v>
      </c>
      <c r="I49" s="360"/>
      <c r="J49" s="360"/>
      <c r="K49" s="293"/>
    </row>
    <row r="50" spans="1:12" ht="15.75">
      <c r="A50" s="294"/>
      <c r="B50" s="294"/>
      <c r="C50" s="294"/>
      <c r="D50" s="294"/>
      <c r="E50" s="288"/>
      <c r="F50" s="295"/>
      <c r="G50" s="295"/>
      <c r="H50" s="296"/>
      <c r="I50" s="296"/>
      <c r="J50" s="296"/>
      <c r="K50" s="293"/>
    </row>
    <row r="51" spans="1:12" ht="20.100000000000001" customHeight="1">
      <c r="A51" s="294"/>
      <c r="B51" s="294"/>
      <c r="C51" s="294"/>
      <c r="D51" s="294"/>
      <c r="E51" s="288"/>
      <c r="F51" s="295"/>
      <c r="G51" s="295"/>
      <c r="H51" s="303"/>
      <c r="I51" s="296"/>
      <c r="J51" s="296"/>
      <c r="K51" s="293"/>
    </row>
    <row r="52" spans="1:12" ht="20.100000000000001" customHeight="1">
      <c r="A52" s="294"/>
      <c r="B52" s="294"/>
      <c r="C52" s="294"/>
      <c r="D52" s="294"/>
      <c r="E52" s="288"/>
      <c r="F52" s="295"/>
      <c r="G52" s="295"/>
      <c r="H52" s="302"/>
      <c r="I52" s="297"/>
      <c r="J52" s="297"/>
      <c r="K52" s="293"/>
    </row>
    <row r="53" spans="1:12" ht="20.100000000000001" customHeight="1">
      <c r="A53" s="294"/>
      <c r="B53" s="294"/>
      <c r="C53" s="294"/>
      <c r="D53" s="294"/>
      <c r="E53" s="288"/>
      <c r="F53" s="295"/>
      <c r="G53" s="295"/>
      <c r="H53" s="297"/>
      <c r="I53" s="297"/>
      <c r="J53" s="297"/>
      <c r="K53" s="293"/>
    </row>
    <row r="54" spans="1:12" ht="15.75">
      <c r="A54" s="294"/>
      <c r="B54" s="294"/>
      <c r="C54" s="294"/>
      <c r="D54" s="294"/>
      <c r="E54" s="288"/>
      <c r="F54" s="295"/>
      <c r="G54" s="295"/>
      <c r="H54" s="297"/>
      <c r="I54" s="297"/>
      <c r="J54" s="297"/>
      <c r="K54" s="293"/>
    </row>
    <row r="55" spans="1:12" ht="15.75">
      <c r="A55" s="294"/>
      <c r="B55" s="294"/>
      <c r="C55" s="294"/>
      <c r="D55" s="294"/>
      <c r="E55" s="288"/>
      <c r="F55" s="295"/>
      <c r="G55" s="295"/>
      <c r="H55" s="297"/>
      <c r="I55" s="297"/>
      <c r="J55" s="297"/>
      <c r="K55" s="293"/>
    </row>
    <row r="56" spans="1:12" ht="15.75">
      <c r="A56" s="294"/>
      <c r="B56" s="294"/>
      <c r="C56" s="294"/>
      <c r="D56" s="294"/>
      <c r="E56" s="288"/>
      <c r="F56" s="295"/>
      <c r="G56" s="295"/>
      <c r="H56" s="297"/>
      <c r="I56" s="297"/>
      <c r="J56" s="297"/>
      <c r="K56" s="293"/>
    </row>
    <row r="57" spans="1:12" ht="15.75">
      <c r="A57" s="294"/>
      <c r="B57" s="294"/>
      <c r="C57" s="294"/>
      <c r="D57" s="294"/>
      <c r="E57" s="288"/>
      <c r="F57" s="295"/>
      <c r="G57" s="295"/>
      <c r="H57" s="297"/>
      <c r="I57" s="297"/>
      <c r="J57" s="297"/>
      <c r="K57" s="293"/>
    </row>
    <row r="58" spans="1:12" ht="15.75">
      <c r="A58" s="344" t="s">
        <v>325</v>
      </c>
      <c r="B58" s="344"/>
      <c r="C58" s="344"/>
      <c r="D58" s="344"/>
      <c r="E58" s="348" t="s">
        <v>95</v>
      </c>
      <c r="F58" s="348"/>
      <c r="G58" s="348"/>
      <c r="H58" s="348"/>
      <c r="I58" s="348"/>
      <c r="J58" s="348"/>
      <c r="K58" s="298"/>
      <c r="L58" s="290"/>
    </row>
    <row r="59" spans="1:12">
      <c r="A59" s="350" t="s">
        <v>326</v>
      </c>
      <c r="B59" s="350"/>
      <c r="C59" s="350"/>
      <c r="D59" s="350"/>
      <c r="E59" s="349" t="s">
        <v>96</v>
      </c>
      <c r="F59" s="349"/>
      <c r="G59" s="349"/>
      <c r="H59" s="349"/>
      <c r="I59" s="349"/>
      <c r="J59" s="349"/>
      <c r="K59" s="298"/>
      <c r="L59" s="290"/>
    </row>
    <row r="60" spans="1:12">
      <c r="A60" s="299"/>
      <c r="B60" s="300"/>
      <c r="C60" s="300"/>
      <c r="D60" s="300"/>
      <c r="E60" s="300"/>
      <c r="F60" s="300"/>
      <c r="G60" s="300"/>
    </row>
    <row r="61" spans="1:12">
      <c r="A61" s="301"/>
    </row>
  </sheetData>
  <mergeCells count="28">
    <mergeCell ref="A1:J1"/>
    <mergeCell ref="E4:E5"/>
    <mergeCell ref="F4:F5"/>
    <mergeCell ref="A47:H47"/>
    <mergeCell ref="H49:J49"/>
    <mergeCell ref="A2:J2"/>
    <mergeCell ref="A3:J3"/>
    <mergeCell ref="A4:A5"/>
    <mergeCell ref="B4:B5"/>
    <mergeCell ref="C4:C5"/>
    <mergeCell ref="D4:D5"/>
    <mergeCell ref="A9:D9"/>
    <mergeCell ref="A10:D10"/>
    <mergeCell ref="A36:D36"/>
    <mergeCell ref="A18:D18"/>
    <mergeCell ref="A35:D35"/>
    <mergeCell ref="A26:D26"/>
    <mergeCell ref="A45:D45"/>
    <mergeCell ref="A19:D19"/>
    <mergeCell ref="A27:D27"/>
    <mergeCell ref="A46:D46"/>
    <mergeCell ref="A39:D39"/>
    <mergeCell ref="A40:D40"/>
    <mergeCell ref="E58:J58"/>
    <mergeCell ref="E59:J59"/>
    <mergeCell ref="A59:D59"/>
    <mergeCell ref="A58:D58"/>
    <mergeCell ref="A49:F49"/>
  </mergeCells>
  <printOptions horizontalCentered="1"/>
  <pageMargins left="0.19685039370078741" right="0.19685039370078741" top="1.1023622047244095" bottom="0.23622047244094491" header="0.31496062992125984" footer="0.11811023622047245"/>
  <pageSetup paperSize="9" scale="48" fitToHeight="0" orientation="portrait" r:id="rId1"/>
  <headerFooter>
    <oddHeader>&amp;C&amp;G</oddHeader>
    <oddFooter>&amp;R&amp;P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63" t="s">
        <v>170</v>
      </c>
      <c r="B1" s="363"/>
      <c r="C1" s="363"/>
      <c r="D1" s="363"/>
      <c r="E1" s="363"/>
      <c r="F1" s="363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64" t="s">
        <v>157</v>
      </c>
      <c r="B48" s="364"/>
      <c r="C48" s="364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4" t="s">
        <v>0</v>
      </c>
      <c r="C1" s="334"/>
      <c r="D1" s="334"/>
      <c r="E1" s="334"/>
      <c r="F1" s="334"/>
      <c r="G1" s="334"/>
      <c r="H1" s="334"/>
      <c r="I1" s="334"/>
      <c r="J1" s="334"/>
      <c r="K1" s="334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35" t="s">
        <v>246</v>
      </c>
      <c r="D3" s="335"/>
      <c r="E3" s="335"/>
      <c r="F3" s="335"/>
      <c r="G3" s="335"/>
      <c r="H3" s="335"/>
      <c r="I3" s="335"/>
      <c r="J3" s="335"/>
      <c r="K3" s="335"/>
    </row>
    <row r="4" spans="2:13" ht="24" customHeight="1" thickBot="1">
      <c r="B4" s="55" t="s">
        <v>3</v>
      </c>
      <c r="C4" s="335" t="s">
        <v>260</v>
      </c>
      <c r="D4" s="335"/>
      <c r="E4" s="335"/>
      <c r="F4" s="335"/>
      <c r="G4" s="335"/>
      <c r="H4" s="335"/>
      <c r="I4" s="335"/>
      <c r="J4" s="335"/>
      <c r="K4" s="335"/>
    </row>
    <row r="5" spans="2:13" ht="32.25" thickBot="1">
      <c r="B5" s="369" t="s">
        <v>5</v>
      </c>
      <c r="C5" s="369" t="s">
        <v>6</v>
      </c>
      <c r="D5" s="369" t="s">
        <v>7</v>
      </c>
      <c r="E5" s="369" t="s">
        <v>8</v>
      </c>
      <c r="F5" s="370" t="s">
        <v>9</v>
      </c>
      <c r="G5" s="370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9"/>
      <c r="C6" s="369"/>
      <c r="D6" s="369"/>
      <c r="E6" s="369"/>
      <c r="F6" s="370"/>
      <c r="G6" s="370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66" t="s">
        <v>197</v>
      </c>
      <c r="C42" s="367"/>
      <c r="D42" s="367"/>
      <c r="E42" s="367"/>
      <c r="F42" s="367"/>
      <c r="G42" s="367"/>
      <c r="H42" s="367"/>
      <c r="I42" s="368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45" t="s">
        <v>248</v>
      </c>
      <c r="I43" s="345"/>
      <c r="J43" s="345"/>
      <c r="K43" s="345"/>
      <c r="L43" s="1"/>
    </row>
    <row r="44" spans="2:12" ht="15.75">
      <c r="B44" s="20"/>
      <c r="C44" s="20"/>
      <c r="D44" s="20"/>
      <c r="E44" s="20"/>
      <c r="F44" s="21"/>
      <c r="G44" s="20"/>
      <c r="H44" s="343"/>
      <c r="I44" s="343"/>
      <c r="J44" s="343"/>
      <c r="K44" s="343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44" t="s">
        <v>244</v>
      </c>
      <c r="G49" s="344"/>
      <c r="H49" s="344"/>
      <c r="I49" s="344"/>
      <c r="J49" s="344"/>
      <c r="K49" s="344"/>
      <c r="L49" s="1"/>
      <c r="M49" s="61"/>
    </row>
    <row r="50" spans="2:13">
      <c r="B50" s="341" t="s">
        <v>96</v>
      </c>
      <c r="C50" s="341"/>
      <c r="D50" s="341"/>
      <c r="E50" s="341"/>
      <c r="F50" s="340" t="s">
        <v>245</v>
      </c>
      <c r="G50" s="340"/>
      <c r="H50" s="340"/>
      <c r="I50" s="340"/>
      <c r="J50" s="340"/>
      <c r="K50" s="340"/>
      <c r="L50" s="1"/>
      <c r="M50" s="61"/>
    </row>
    <row r="51" spans="2:13" ht="15.75">
      <c r="B51" s="2"/>
      <c r="C51" s="2"/>
      <c r="D51" s="2"/>
      <c r="E51" s="3"/>
      <c r="F51" s="365" t="s">
        <v>277</v>
      </c>
      <c r="G51" s="365"/>
      <c r="H51" s="365"/>
      <c r="I51" s="365"/>
      <c r="J51" s="365"/>
      <c r="K51" s="365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2"/>
      <c r="C53" s="332"/>
      <c r="D53" s="332"/>
      <c r="E53" s="332"/>
      <c r="F53" s="332"/>
      <c r="G53" s="332"/>
    </row>
    <row r="54" spans="2:13">
      <c r="B54" s="333"/>
      <c r="C54" s="333"/>
      <c r="D54" s="333"/>
      <c r="E54" s="333"/>
      <c r="F54" s="333"/>
      <c r="G54" s="333"/>
    </row>
    <row r="55" spans="2:13">
      <c r="B55" s="333"/>
      <c r="C55" s="333"/>
      <c r="D55" s="333"/>
      <c r="E55" s="333"/>
      <c r="F55" s="333"/>
      <c r="G55" s="333"/>
    </row>
  </sheetData>
  <mergeCells count="19"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50:E50"/>
    <mergeCell ref="F50:K50"/>
    <mergeCell ref="B53:G53"/>
    <mergeCell ref="B54:G54"/>
    <mergeCell ref="B55:G55"/>
    <mergeCell ref="F51:K5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4" t="s">
        <v>127</v>
      </c>
      <c r="C1" s="334"/>
      <c r="D1" s="334"/>
      <c r="E1" s="334"/>
      <c r="F1" s="334"/>
      <c r="G1" s="334"/>
      <c r="H1" s="334"/>
      <c r="I1" s="334"/>
      <c r="J1" s="334"/>
      <c r="K1" s="334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35" t="s">
        <v>246</v>
      </c>
      <c r="D3" s="335"/>
      <c r="E3" s="335"/>
      <c r="F3" s="335"/>
      <c r="G3" s="335"/>
      <c r="H3" s="335"/>
      <c r="I3" s="335"/>
      <c r="J3" s="335"/>
      <c r="K3" s="335"/>
    </row>
    <row r="4" spans="2:13" ht="24" customHeight="1" thickBot="1">
      <c r="B4" s="55" t="s">
        <v>3</v>
      </c>
      <c r="C4" s="335" t="s">
        <v>260</v>
      </c>
      <c r="D4" s="335"/>
      <c r="E4" s="335"/>
      <c r="F4" s="335"/>
      <c r="G4" s="335"/>
      <c r="H4" s="335"/>
      <c r="I4" s="335"/>
      <c r="J4" s="335"/>
      <c r="K4" s="335"/>
    </row>
    <row r="5" spans="2:13" ht="32.25" thickBot="1">
      <c r="B5" s="369" t="s">
        <v>5</v>
      </c>
      <c r="C5" s="369" t="s">
        <v>6</v>
      </c>
      <c r="D5" s="369" t="s">
        <v>7</v>
      </c>
      <c r="E5" s="369" t="s">
        <v>8</v>
      </c>
      <c r="F5" s="370" t="s">
        <v>9</v>
      </c>
      <c r="G5" s="370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9"/>
      <c r="C6" s="369"/>
      <c r="D6" s="369"/>
      <c r="E6" s="369"/>
      <c r="F6" s="370"/>
      <c r="G6" s="370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72" t="s">
        <v>38</v>
      </c>
      <c r="C10" s="373"/>
      <c r="D10" s="373"/>
      <c r="E10" s="374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72" t="s">
        <v>38</v>
      </c>
      <c r="C28" s="373"/>
      <c r="D28" s="373"/>
      <c r="E28" s="374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72" t="s">
        <v>38</v>
      </c>
      <c r="C33" s="373"/>
      <c r="D33" s="373"/>
      <c r="E33" s="374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75" t="s">
        <v>38</v>
      </c>
      <c r="C41" s="376"/>
      <c r="D41" s="376"/>
      <c r="E41" s="377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66" t="s">
        <v>197</v>
      </c>
      <c r="C42" s="367"/>
      <c r="D42" s="367"/>
      <c r="E42" s="367"/>
      <c r="F42" s="367"/>
      <c r="G42" s="367"/>
      <c r="H42" s="367"/>
      <c r="I42" s="368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45" t="s">
        <v>248</v>
      </c>
      <c r="I43" s="345"/>
      <c r="J43" s="345"/>
      <c r="K43" s="345"/>
      <c r="L43" s="1"/>
    </row>
    <row r="44" spans="2:12" ht="15.75">
      <c r="B44" s="20"/>
      <c r="C44" s="20"/>
      <c r="D44" s="20"/>
      <c r="E44" s="20"/>
      <c r="F44" s="21"/>
      <c r="G44" s="20"/>
      <c r="H44" s="343"/>
      <c r="I44" s="343"/>
      <c r="J44" s="343"/>
      <c r="K44" s="343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44" t="s">
        <v>244</v>
      </c>
      <c r="G49" s="344"/>
      <c r="H49" s="344"/>
      <c r="I49" s="344"/>
      <c r="J49" s="344"/>
      <c r="K49" s="344"/>
      <c r="L49" s="1"/>
      <c r="M49" s="61"/>
    </row>
    <row r="50" spans="2:13">
      <c r="B50" s="341" t="s">
        <v>96</v>
      </c>
      <c r="C50" s="341"/>
      <c r="D50" s="341"/>
      <c r="E50" s="341"/>
      <c r="F50" s="340" t="s">
        <v>245</v>
      </c>
      <c r="G50" s="340"/>
      <c r="H50" s="340"/>
      <c r="I50" s="340"/>
      <c r="J50" s="340"/>
      <c r="K50" s="340"/>
      <c r="L50" s="1"/>
      <c r="M50" s="61"/>
    </row>
    <row r="51" spans="2:13" ht="15.75">
      <c r="B51" s="2"/>
      <c r="C51" s="2"/>
      <c r="D51" s="2"/>
      <c r="E51" s="3"/>
      <c r="F51" s="371" t="s">
        <v>276</v>
      </c>
      <c r="G51" s="371"/>
      <c r="H51" s="371"/>
      <c r="I51" s="371"/>
      <c r="J51" s="371"/>
      <c r="K51" s="371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2"/>
      <c r="C53" s="332"/>
      <c r="D53" s="332"/>
      <c r="E53" s="332"/>
      <c r="F53" s="332"/>
      <c r="G53" s="332"/>
    </row>
    <row r="54" spans="2:13">
      <c r="B54" s="333"/>
      <c r="C54" s="333"/>
      <c r="D54" s="333"/>
      <c r="E54" s="333"/>
      <c r="F54" s="333"/>
      <c r="G54" s="333"/>
    </row>
    <row r="55" spans="2:13">
      <c r="B55" s="333"/>
      <c r="C55" s="333"/>
      <c r="D55" s="333"/>
      <c r="E55" s="333"/>
      <c r="F55" s="333"/>
      <c r="G55" s="333"/>
    </row>
  </sheetData>
  <mergeCells count="23"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RUA PRES. GETULIO VARGAS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'CRONOGRAMA POR RUA'!Area_de_impressao</vt:lpstr>
      <vt:lpstr>'RELAÇÃO DAS RUAS'!Area_de_impressao</vt:lpstr>
      <vt:lpstr>'RUA PRES. GETULIO VARGAS'!Area_de_impressao</vt:lpstr>
      <vt:lpstr>'RUA PRES. GETULIO VARGAS'!Titulos_de_impressao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 Felipe Ferraz</cp:lastModifiedBy>
  <cp:lastPrinted>2020-08-14T18:49:19Z</cp:lastPrinted>
  <dcterms:created xsi:type="dcterms:W3CDTF">2015-07-16T11:43:25Z</dcterms:created>
  <dcterms:modified xsi:type="dcterms:W3CDTF">2021-02-02T20:05:53Z</dcterms:modified>
</cp:coreProperties>
</file>